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arina\Corsi\Acustica-2024\Files-2024\"/>
    </mc:Choice>
  </mc:AlternateContent>
  <xr:revisionPtr revIDLastSave="0" documentId="13_ncr:1_{AEDD9D35-9A88-4602-A46E-55AC810E78D5}" xr6:coauthVersionLast="47" xr6:coauthVersionMax="47" xr10:uidLastSave="{00000000-0000-0000-0000-000000000000}"/>
  <bookViews>
    <workbookView xWindow="49440" yWindow="0" windowWidth="25380" windowHeight="16185" activeTab="1" xr2:uid="{8894D5CD-B095-4AC0-BEB9-BF929D402190}"/>
  </bookViews>
  <sheets>
    <sheet name="SEL" sheetId="1" r:id="rId1"/>
    <sheet name="Lep" sheetId="2" r:id="rId2"/>
  </sheets>
  <definedNames>
    <definedName name="d">SEL!$B$3</definedName>
    <definedName name="Laeq">Lep!$I$16</definedName>
    <definedName name="Laeq_75m">SEL!$E$14</definedName>
    <definedName name="Q">SEL!$B$12</definedName>
    <definedName name="rr">SEL!$B$11</definedName>
    <definedName name="SEL">SEL!$F$4</definedName>
    <definedName name="SEL_tot">SEL!$E$13</definedName>
    <definedName name="T0">Lep!$B$3</definedName>
    <definedName name="Tesp">Lep!$A$14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2" l="1"/>
  <c r="I17" i="2"/>
  <c r="A14" i="2"/>
  <c r="I16" i="2" s="1"/>
  <c r="E15" i="1"/>
  <c r="H14" i="1" a="1"/>
  <c r="H14" i="1" s="1"/>
  <c r="E14" i="1"/>
  <c r="E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<sst xmlns="http://schemas.openxmlformats.org/spreadsheetml/2006/main" count="43" uniqueCount="34">
  <si>
    <t>d =</t>
  </si>
  <si>
    <t>m</t>
  </si>
  <si>
    <t>La,fast,max =</t>
  </si>
  <si>
    <t>dB(A)</t>
  </si>
  <si>
    <t>carta di circolazione</t>
  </si>
  <si>
    <t>SEL,A =</t>
  </si>
  <si>
    <t>SEL = Leq  + 10*log10(T/1s)</t>
  </si>
  <si>
    <t>Calcolo previsionale del rumore stradale basato sul SEL</t>
  </si>
  <si>
    <t>DISIA =&gt; CNOSSOS</t>
  </si>
  <si>
    <t>Omologazione veicoli stradali (pass by test)</t>
  </si>
  <si>
    <t>rr =</t>
  </si>
  <si>
    <t>Stima il livello sonoro equivalente ad una certa distanza dalla strada</t>
  </si>
  <si>
    <t>Q =</t>
  </si>
  <si>
    <t>veic/h</t>
  </si>
  <si>
    <t>SEL,totale,7.5m = SEL,1veic + 10*log10(Q) =</t>
  </si>
  <si>
    <t>a</t>
  </si>
  <si>
    <t>LA,eq,7.5m = SEL,tot - 10*log10(T/1s) =</t>
  </si>
  <si>
    <t>Laeq,rr = Laeq,7.5m + 10*log10(7.5m/rr) =</t>
  </si>
  <si>
    <t>Livello di Esposizione Personale Lep</t>
  </si>
  <si>
    <t>T0 =</t>
  </si>
  <si>
    <t>h</t>
  </si>
  <si>
    <t>base del tempo di esposizione</t>
  </si>
  <si>
    <t>Definizione di Lep: Lep = LA,eq + 10*log10(T/T0)</t>
  </si>
  <si>
    <t>Profilo di esposizione giornaliera</t>
  </si>
  <si>
    <t>ore</t>
  </si>
  <si>
    <t>La,eq</t>
  </si>
  <si>
    <t>Lavaroazione</t>
  </si>
  <si>
    <t>martello demolitore</t>
  </si>
  <si>
    <t>betoniera</t>
  </si>
  <si>
    <t>pausa pranzo</t>
  </si>
  <si>
    <t>gru</t>
  </si>
  <si>
    <t>pulizia e riordino</t>
  </si>
  <si>
    <t>La,eq,tot = 10*log10((t1*10^(Leq1/10)+t2*10^(Leq2/10)+t3*10^(Leq3/10)+….)/Tesp) =</t>
  </si>
  <si>
    <t>Lep = 10*log10((t1*10^(Leq1/10)+t2*10^(Leq2/10)+t3*10^(Leq3/10)+….)/T0)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</si>
</sst>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7" formatCode="&quot;£&quot;#,##0.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0" fillId="0" borderId="0" xfId="0" applyNumberFormat="1"/>
    <xf numFmtId="164" fontId="1" fillId="0" borderId="0" xfId="0" applyNumberFormat="1" applyFont="1"/>
    <xf numFmtId="164" fontId="1" fillId="2" borderId="0" xfId="0" applyNumberFormat="1" applyFont="1" applyFill="1"/>
    <xf numFmtId="0" fontId="1" fillId="2" borderId="0" xfId="0" applyFont="1" applyFill="1"/>
    <xf numFmtId="167" fontId="0" fillId="0" borderId="1" xfId="0" applyNumberFormat="1" applyBorder="1"/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8E4E0-1376-43EA-A4F7-F997C90C966C}">
  <dimension ref="A1:I15"/>
  <sheetViews>
    <sheetView zoomScale="292" zoomScaleNormal="292" workbookViewId="0">
      <selection activeCell="B10" sqref="B10"/>
    </sheetView>
  </sheetViews>
  <sheetFormatPr defaultRowHeight="14.25" x14ac:dyDescent="0.45"/>
  <sheetData>
    <row r="1" spans="1:9" x14ac:dyDescent="0.45">
      <c r="A1" s="1" t="s">
        <v>9</v>
      </c>
    </row>
    <row r="3" spans="1:9" x14ac:dyDescent="0.45">
      <c r="A3" t="s">
        <v>0</v>
      </c>
      <c r="B3">
        <v>7.5</v>
      </c>
      <c r="C3" t="s">
        <v>1</v>
      </c>
      <c r="D3" t="s">
        <v>2</v>
      </c>
      <c r="F3">
        <v>73</v>
      </c>
      <c r="G3" t="s">
        <v>3</v>
      </c>
      <c r="H3" t="s">
        <v>4</v>
      </c>
    </row>
    <row r="4" spans="1:9" x14ac:dyDescent="0.45">
      <c r="D4" t="s">
        <v>5</v>
      </c>
      <c r="F4">
        <v>78</v>
      </c>
      <c r="G4" t="s">
        <v>3</v>
      </c>
    </row>
    <row r="6" spans="1:9" x14ac:dyDescent="0.45">
      <c r="A6" t="s">
        <v>6</v>
      </c>
    </row>
    <row r="8" spans="1:9" x14ac:dyDescent="0.45">
      <c r="A8" t="s">
        <v>7</v>
      </c>
    </row>
    <row r="9" spans="1:9" x14ac:dyDescent="0.45">
      <c r="A9" t="s">
        <v>8</v>
      </c>
    </row>
    <row r="10" spans="1:9" x14ac:dyDescent="0.45">
      <c r="A10" t="s">
        <v>11</v>
      </c>
    </row>
    <row r="11" spans="1:9" x14ac:dyDescent="0.45">
      <c r="A11" t="s">
        <v>10</v>
      </c>
      <c r="B11">
        <v>50</v>
      </c>
      <c r="C11" t="s">
        <v>1</v>
      </c>
    </row>
    <row r="12" spans="1:9" x14ac:dyDescent="0.45">
      <c r="A12" t="s">
        <v>12</v>
      </c>
      <c r="B12">
        <v>1000</v>
      </c>
      <c r="C12" t="s">
        <v>13</v>
      </c>
    </row>
    <row r="13" spans="1:9" x14ac:dyDescent="0.45">
      <c r="A13" t="s">
        <v>14</v>
      </c>
      <c r="E13">
        <f>SEL+10*LOG10(Q)</f>
        <v>108</v>
      </c>
      <c r="F13" t="s">
        <v>3</v>
      </c>
    </row>
    <row r="14" spans="1:9" x14ac:dyDescent="0.45">
      <c r="A14" t="s">
        <v>16</v>
      </c>
      <c r="E14" s="2">
        <f>SEL_tot-10*LOG10(3600)</f>
        <v>72.436974992327123</v>
      </c>
      <c r="F14" t="s">
        <v>3</v>
      </c>
      <c r="G14" t="s">
        <v>15</v>
      </c>
      <c r="H14" cm="1">
        <f t="array" ref="H14">d</f>
        <v>7.5</v>
      </c>
      <c r="I14" t="s">
        <v>1</v>
      </c>
    </row>
    <row r="15" spans="1:9" x14ac:dyDescent="0.45">
      <c r="A15" t="s">
        <v>17</v>
      </c>
      <c r="E15" s="4">
        <f>Laeq_75m+10*LOG10(d/rr)</f>
        <v>64.197887582883936</v>
      </c>
      <c r="F15" s="5" t="s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8351-B4C2-4EF5-9A71-FC2FA4E8DD48}">
  <dimension ref="A1:J18"/>
  <sheetViews>
    <sheetView tabSelected="1" zoomScale="190" zoomScaleNormal="190" workbookViewId="0"/>
  </sheetViews>
  <sheetFormatPr defaultRowHeight="14.25" x14ac:dyDescent="0.45"/>
  <sheetData>
    <row r="1" spans="1:10" x14ac:dyDescent="0.45">
      <c r="A1" s="1" t="s">
        <v>18</v>
      </c>
    </row>
    <row r="3" spans="1:10" x14ac:dyDescent="0.45">
      <c r="A3" t="s">
        <v>19</v>
      </c>
      <c r="B3">
        <v>8</v>
      </c>
      <c r="C3" t="s">
        <v>20</v>
      </c>
      <c r="D3" t="s">
        <v>21</v>
      </c>
    </row>
    <row r="5" spans="1:10" x14ac:dyDescent="0.45">
      <c r="A5" s="8" t="s">
        <v>22</v>
      </c>
      <c r="B5" s="8"/>
      <c r="C5" s="8"/>
      <c r="D5" s="8"/>
      <c r="E5" s="8"/>
    </row>
    <row r="7" spans="1:10" x14ac:dyDescent="0.45">
      <c r="A7" t="s">
        <v>23</v>
      </c>
    </row>
    <row r="8" spans="1:10" x14ac:dyDescent="0.45">
      <c r="A8" t="s">
        <v>24</v>
      </c>
      <c r="B8" t="s">
        <v>25</v>
      </c>
      <c r="C8" t="s">
        <v>26</v>
      </c>
    </row>
    <row r="9" spans="1:10" x14ac:dyDescent="0.45">
      <c r="A9">
        <v>2</v>
      </c>
      <c r="B9">
        <v>85</v>
      </c>
      <c r="C9" t="s">
        <v>27</v>
      </c>
    </row>
    <row r="10" spans="1:10" x14ac:dyDescent="0.45">
      <c r="A10">
        <v>1</v>
      </c>
      <c r="B10">
        <v>81</v>
      </c>
      <c r="C10" t="s">
        <v>28</v>
      </c>
    </row>
    <row r="11" spans="1:10" x14ac:dyDescent="0.45">
      <c r="A11">
        <v>2</v>
      </c>
      <c r="B11">
        <v>75</v>
      </c>
      <c r="C11" t="s">
        <v>29</v>
      </c>
    </row>
    <row r="12" spans="1:10" x14ac:dyDescent="0.45">
      <c r="A12">
        <v>4</v>
      </c>
      <c r="B12">
        <v>78</v>
      </c>
      <c r="C12" t="s">
        <v>30</v>
      </c>
    </row>
    <row r="13" spans="1:10" ht="14.65" thickBot="1" x14ac:dyDescent="0.5">
      <c r="A13">
        <v>1</v>
      </c>
      <c r="B13">
        <v>83</v>
      </c>
      <c r="C13" t="s">
        <v>31</v>
      </c>
    </row>
    <row r="14" spans="1:10" x14ac:dyDescent="0.45">
      <c r="A14" s="7">
        <f>SUM(A9:A13)</f>
        <v>10</v>
      </c>
      <c r="B14" s="6"/>
      <c r="C14" s="6"/>
      <c r="D14" s="6"/>
    </row>
    <row r="16" spans="1:10" x14ac:dyDescent="0.45">
      <c r="A16" t="s">
        <v>32</v>
      </c>
      <c r="I16" s="3">
        <f>10*LOG10((A9*10^(B9/10)+A10*10^(B10/10)+A11*10^(B11/10)+A12*10^(B12/10)+A13*10^(B13/10))/Tesp)</f>
        <v>81.049999027021528</v>
      </c>
      <c r="J16" s="1" t="s">
        <v>3</v>
      </c>
    </row>
    <row r="17" spans="1:10" x14ac:dyDescent="0.45">
      <c r="A17" t="s">
        <v>33</v>
      </c>
      <c r="I17" s="4">
        <f>10*LOG10((A9*10^(B9/10)+A10*10^(B10/10)+A11*10^(B11/10)+A12*10^(B12/10)+A13*10^(B13/10))/T0)</f>
        <v>82.01909915710209</v>
      </c>
      <c r="J17" s="5" t="s">
        <v>3</v>
      </c>
    </row>
    <row r="18" spans="1:10" x14ac:dyDescent="0.45">
      <c r="I18" s="4">
        <f>Laeq+10*LOG10(Tesp/T0)</f>
        <v>82.01909915710209</v>
      </c>
      <c r="J18" s="5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SEL</vt:lpstr>
      <vt:lpstr>Lep</vt:lpstr>
      <vt:lpstr>d</vt:lpstr>
      <vt:lpstr>Laeq</vt:lpstr>
      <vt:lpstr>Laeq_75m</vt:lpstr>
      <vt:lpstr>Q</vt:lpstr>
      <vt:lpstr>rr</vt:lpstr>
      <vt:lpstr>SEL</vt:lpstr>
      <vt:lpstr>SEL_tot</vt:lpstr>
      <vt:lpstr>T0</vt:lpstr>
      <vt:lpstr>Tesp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Angelo Farina</dc:creator>
  <cp:lastModifiedBy>Angelo Farina</cp:lastModifiedBy>
  <dcterms:created xsi:type="dcterms:W3CDTF">2024-11-26T08:01:39Z</dcterms:created>
  <dcterms:modified xsi:type="dcterms:W3CDTF">2024-11-26T08:45:01Z</dcterms:modified>
</cp:coreProperties>
</file>