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740" yWindow="30" windowWidth="4035" windowHeight="6210" activeTab="0"/>
  </bookViews>
  <sheets>
    <sheet name="Principale" sheetId="1" r:id="rId1"/>
    <sheet name="Calcoli" sheetId="2" r:id="rId2"/>
  </sheets>
  <externalReferences>
    <externalReference r:id="rId5"/>
    <externalReference r:id="rId6"/>
    <externalReference r:id="rId7"/>
  </externalReferences>
  <definedNames>
    <definedName name="_Cir1">'[1]Calcoli'!#REF!</definedName>
    <definedName name="_Cir2">#REF!</definedName>
    <definedName name="_Cir3">#REF!</definedName>
    <definedName name="_Crr2">#REF!</definedName>
    <definedName name="_Crr3">#REF!</definedName>
    <definedName name="_Lam1">'[3]Calcoli'!#REF!</definedName>
    <definedName name="_Lam2">'[3]Calcoli'!#REF!</definedName>
    <definedName name="_Lam3">#REF!</definedName>
    <definedName name="_MA1">'[1]Calcoli'!#REF!</definedName>
    <definedName name="_MA2">'[1]Calcoli'!#REF!</definedName>
    <definedName name="_Ni1">'[3]Calcoli'!#REF!</definedName>
    <definedName name="_Ni2">'[3]Calcoli'!#REF!</definedName>
    <definedName name="_Ni3">'[3]Calcoli'!#REF!</definedName>
    <definedName name="_Ni4">'[3]Calcoli'!#REF!</definedName>
    <definedName name="_Ni5">'[3]Calcoli'!#REF!</definedName>
    <definedName name="_Ni6">'[3]Calcoli'!#REF!</definedName>
    <definedName name="_Phi1">'[1]Calcoli'!$F$15</definedName>
    <definedName name="_Phi2">'[3]Calcoli'!#REF!</definedName>
    <definedName name="_Pr1">'[1]Calcoli'!#REF!</definedName>
    <definedName name="_Pr2">'[1]Calcoli'!#REF!</definedName>
    <definedName name="_Pr3">'[1]Calcoli'!#REF!</definedName>
    <definedName name="_Pr4">'[1]Calcoli'!#REF!</definedName>
    <definedName name="_Pr5">'[1]Calcoli'!#REF!</definedName>
    <definedName name="_Pr6">'[1]Calcoli'!#REF!</definedName>
    <definedName name="_Ps1">#REF!</definedName>
    <definedName name="_Ps2">#REF!</definedName>
    <definedName name="_Re1">'[1]Calcoli'!#REF!</definedName>
    <definedName name="_Re2">'[1]Calcoli'!#REF!</definedName>
    <definedName name="_Re3">'[1]Calcoli'!#REF!</definedName>
    <definedName name="_Re4">'[1]Calcoli'!#REF!</definedName>
    <definedName name="_Re5">'[1]Calcoli'!#REF!</definedName>
    <definedName name="_Sup1">'Calcoli'!#REF!</definedName>
    <definedName name="_Sup2">'Calcoli'!#REF!</definedName>
    <definedName name="_Sup3">'Calcoli'!#REF!</definedName>
    <definedName name="_Tau1">'Calcoli'!#REF!</definedName>
    <definedName name="_Tau2">'Calcoli'!#REF!</definedName>
    <definedName name="_Tit1">'[3]Calcoli'!#REF!</definedName>
    <definedName name="_TT1">'[1]Calcoli'!$B$12</definedName>
    <definedName name="_TT2">'[1]Calcoli'!$B$13</definedName>
    <definedName name="_UU1">'[1]Calcoli'!#REF!</definedName>
    <definedName name="_UU2">'[1]Calcoli'!#REF!</definedName>
    <definedName name="_UU3">'[1]Calcoli'!#REF!</definedName>
    <definedName name="_UU4">'[1]Calcoli'!#REF!</definedName>
    <definedName name="_UU5">'[1]Calcoli'!#REF!</definedName>
    <definedName name="_xx1">'[3]Calcoli'!#REF!</definedName>
    <definedName name="_xx2">'[3]Calcoli'!#REF!</definedName>
    <definedName name="A">'Calcoli'!$B$2</definedName>
    <definedName name="AA">'Calcoli'!#REF!</definedName>
    <definedName name="AB">'Calcoli'!$E$2</definedName>
    <definedName name="Area">'Calcoli'!#REF!</definedName>
    <definedName name="B">'Calcoli'!$B$3</definedName>
    <definedName name="BC">'Calcoli'!$E$5</definedName>
    <definedName name="BCDEF">'Calcoli'!$E$6</definedName>
    <definedName name="Beta">'Calcoli'!#REF!</definedName>
    <definedName name="CC">'Calcoli'!$B$4</definedName>
    <definedName name="CD">'Calcoli'!$E$3</definedName>
    <definedName name="cp">'Principale'!#REF!</definedName>
    <definedName name="cpa">'Calcoli'!#REF!</definedName>
    <definedName name="Crfilo">#REF!</definedName>
    <definedName name="Crpalo">#REF!</definedName>
    <definedName name="cvn">'[1]Calcoli'!#REF!</definedName>
    <definedName name="cvo">'[1]Calcoli'!#REF!</definedName>
    <definedName name="Cx">'Calcoli'!#REF!</definedName>
    <definedName name="D">'Calcoli'!$B$5</definedName>
    <definedName name="DD">'Calcoli'!#REF!</definedName>
    <definedName name="DE">'[2]Calcoli'!$E$6</definedName>
    <definedName name="DeltaP">'Calcoli'!#REF!</definedName>
    <definedName name="Dest">'Calcoli'!#REF!</definedName>
    <definedName name="Dfilo">'[3]Calcoli'!#REF!</definedName>
    <definedName name="DIA">'Calcoli'!#REF!</definedName>
    <definedName name="Diam">'Calcoli'!#REF!</definedName>
    <definedName name="dist">'Calcoli'!#REF!</definedName>
    <definedName name="Dpalo">'[3]Calcoli'!#REF!</definedName>
    <definedName name="DT">'[3]Calcoli'!#REF!</definedName>
    <definedName name="DTml">'Calcoli'!#REF!</definedName>
    <definedName name="DTml_Qp">'Calcoli'!#REF!</definedName>
    <definedName name="E">'Calcoli'!$B$6</definedName>
    <definedName name="EF">'Calcoli'!$E$4</definedName>
    <definedName name="F">'Calcoli'!$B$7</definedName>
    <definedName name="h">'Calcoli'!#REF!</definedName>
    <definedName name="h.gjdgxs" localSheetId="0">'Principale'!#REF!</definedName>
    <definedName name="hconv">'[3]Calcoli'!#REF!</definedName>
    <definedName name="he">'Calcoli'!#REF!</definedName>
    <definedName name="hest">'Calcoli'!#REF!</definedName>
    <definedName name="hi">'Calcoli'!#REF!</definedName>
    <definedName name="hl">#REF!</definedName>
    <definedName name="K">'Calcoli'!#REF!</definedName>
    <definedName name="Ktot">'[3]Calcoli'!#REF!</definedName>
    <definedName name="L">'Calcoli'!#REF!</definedName>
    <definedName name="Lambda">'Calcoli'!#REF!</definedName>
    <definedName name="Lambda1">'Calcoli'!#REF!</definedName>
    <definedName name="Lambda2">'Calcoli'!#REF!</definedName>
    <definedName name="lambda3">'[3]Calcoli'!#REF!</definedName>
    <definedName name="Lambdai">'Calcoli'!#REF!</definedName>
    <definedName name="Lamda1">'Calcoli'!#REF!</definedName>
    <definedName name="Lep">'[1]Calcoli'!#REF!</definedName>
    <definedName name="Leq">'[1]Calcoli'!#REF!</definedName>
    <definedName name="LL">'Calcoli'!#REF!</definedName>
    <definedName name="Lp">'Calcoli'!#REF!</definedName>
    <definedName name="Ltot">'Calcoli'!#REF!</definedName>
    <definedName name="Lw">'Calcoli'!#REF!</definedName>
    <definedName name="Lwa">'Calcoli'!#REF!</definedName>
    <definedName name="M">'Calcoli'!#REF!</definedName>
    <definedName name="Macqua">'Calcoli'!#REF!</definedName>
    <definedName name="Maria">'Calcoli'!#REF!</definedName>
    <definedName name="Mavio">'[1]Calcoli'!$F$13</definedName>
    <definedName name="Mn">'[3]Calcoli'!#REF!</definedName>
    <definedName name="Mo">'[3]Calcoli'!#REF!</definedName>
    <definedName name="Mpunto">'Calcoli'!#REF!</definedName>
    <definedName name="Mtot">'[3]Calcoli'!#REF!</definedName>
    <definedName name="N">'Calcoli'!#REF!</definedName>
    <definedName name="Ni">#REF!</definedName>
    <definedName name="Niaria">'Calcoli'!#REF!</definedName>
    <definedName name="Nices">'[3]Calcoli'!#REF!</definedName>
    <definedName name="Niinf">'Calcoli'!#REF!</definedName>
    <definedName name="Nipar">#REF!</definedName>
    <definedName name="Nu">'Calcoli'!#REF!</definedName>
    <definedName name="Omega">'Principale'!#REF!</definedName>
    <definedName name="p_atm">'Calcoli'!#REF!</definedName>
    <definedName name="patm">'Calcoli'!#REF!</definedName>
    <definedName name="Pfin">'Calcoli'!#REF!</definedName>
    <definedName name="Phi">'Calcoli'!#REF!</definedName>
    <definedName name="Phifin">'[1]Calcoli'!#REF!</definedName>
    <definedName name="Piniz">'Calcoli'!#REF!</definedName>
    <definedName name="Pn">'[1]Calcoli'!#REF!</definedName>
    <definedName name="Po">'[1]Calcoli'!#REF!</definedName>
    <definedName name="Portata">'[3]Calcoli'!#REF!</definedName>
    <definedName name="Pout">'Calcoli'!#REF!</definedName>
    <definedName name="Pr">#REF!</definedName>
    <definedName name="prel">'Calcoli'!#REF!</definedName>
    <definedName name="Psat">'Calcoli'!#REF!</definedName>
    <definedName name="Psfin">#REF!</definedName>
    <definedName name="Q">'Calcoli'!#REF!</definedName>
    <definedName name="Q_2">'Calcoli'!#REF!</definedName>
    <definedName name="Qc">'Calcoli'!#REF!</definedName>
    <definedName name="Qm">'Calcoli'!#REF!</definedName>
    <definedName name="Qp">'Calcoli'!#REF!</definedName>
    <definedName name="Qpunto">'Calcoli'!#REF!</definedName>
    <definedName name="Qscamb">'[3]Calcoli'!#REF!</definedName>
    <definedName name="R_aria">'Calcoli'!#REF!</definedName>
    <definedName name="Raggio1">'Calcoli'!#REF!</definedName>
    <definedName name="Raggio2">'Calcoli'!#REF!</definedName>
    <definedName name="Re">'Calcoli'!#REF!</definedName>
    <definedName name="Refilo">'[3]Calcoli'!#REF!</definedName>
    <definedName name="Repalo">'[3]Calcoli'!#REF!</definedName>
    <definedName name="Rho">'Principale'!#REF!</definedName>
    <definedName name="Rho_H2O">'Calcoli'!#REF!</definedName>
    <definedName name="Rhoa">'[3]Calcoli'!#REF!</definedName>
    <definedName name="RhoAria">'Calcoli'!#REF!</definedName>
    <definedName name="RhoL">'[1]Calcoli'!#REF!</definedName>
    <definedName name="Rhos">'[3]Calcoli'!#REF!</definedName>
    <definedName name="rr">'Calcoli'!#REF!</definedName>
    <definedName name="Rtot">'[1]Calcoli'!#REF!</definedName>
    <definedName name="Runodue">'Calcoli'!#REF!</definedName>
    <definedName name="s">'Calcoli'!#REF!</definedName>
    <definedName name="sd">#REF!</definedName>
    <definedName name="sl">#REF!</definedName>
    <definedName name="spess1">'[3]Calcoli'!#REF!</definedName>
    <definedName name="spess2">'[3]Calcoli'!#REF!</definedName>
    <definedName name="spess3">'[3]Calcoli'!#REF!</definedName>
    <definedName name="SS">'Calcoli'!#REF!</definedName>
    <definedName name="T">'Calcoli'!#REF!</definedName>
    <definedName name="T_1">'Calcoli'!#REF!</definedName>
    <definedName name="Ta">'Calcoli'!#REF!</definedName>
    <definedName name="Tar">'Calcoli'!#REF!</definedName>
    <definedName name="Taria">'[3]Calcoli'!#REF!</definedName>
    <definedName name="TauSvuot">'Calcoli'!#REF!</definedName>
    <definedName name="Te">'Calcoli'!#REF!</definedName>
    <definedName name="Temp1">'Calcoli'!#REF!</definedName>
    <definedName name="Tempo1">'Calcoli'!#REF!</definedName>
    <definedName name="Tempo2">'Calcoli'!#REF!</definedName>
    <definedName name="TempoTot">'Calcoli'!#REF!</definedName>
    <definedName name="Tfin">'Calcoli'!#REF!</definedName>
    <definedName name="Tin">'Calcoli'!#REF!</definedName>
    <definedName name="Tinf">'Calcoli'!#REF!</definedName>
    <definedName name="Tiniz">'Calcoli'!#REF!</definedName>
    <definedName name="Titolo1">'[3]Calcoli'!#REF!</definedName>
    <definedName name="Tmed1">'[3]Calcoli'!#REF!</definedName>
    <definedName name="Tmed2">'[3]Calcoli'!#REF!</definedName>
    <definedName name="Tmed3">'[3]Calcoli'!#REF!</definedName>
    <definedName name="Tmed4">'[3]Calcoli'!#REF!</definedName>
    <definedName name="Tmed5">'[3]Calcoli'!#REF!</definedName>
    <definedName name="Tmed6">'[3]Calcoli'!#REF!</definedName>
    <definedName name="Tmedia">#REF!</definedName>
    <definedName name="Tn">'[3]Calcoli'!#REF!</definedName>
    <definedName name="To">'[3]Calcoli'!#REF!</definedName>
    <definedName name="Tout">'Calcoli'!#REF!</definedName>
    <definedName name="Tpar">'[3]Calcoli'!#REF!</definedName>
    <definedName name="Tsat">#REF!</definedName>
    <definedName name="Tsat2">#REF!</definedName>
    <definedName name="U">'Calcoli'!#REF!</definedName>
    <definedName name="Ua">'[3]Calcoli'!#REF!</definedName>
    <definedName name="uaria">'[3]Calcoli'!#REF!</definedName>
    <definedName name="Ub">'[2]Calcoli'!#REF!</definedName>
    <definedName name="Ufin">'[1]Calcoli'!#REF!</definedName>
    <definedName name="Uinf">'Calcoli'!#REF!</definedName>
    <definedName name="V">'Calcoli'!#REF!</definedName>
    <definedName name="Va">'Calcoli'!#REF!</definedName>
    <definedName name="Vel">'Calcoli'!#REF!</definedName>
    <definedName name="Vn">'[3]Calcoli'!#REF!</definedName>
    <definedName name="Vo">'[3]Calcoli'!#REF!</definedName>
    <definedName name="W">'Calcoli'!#REF!</definedName>
    <definedName name="WW">'Calcoli'!#REF!</definedName>
    <definedName name="x">'Calcoli'!#REF!</definedName>
    <definedName name="xfin">'Calcoli'!#REF!</definedName>
    <definedName name="XX">'[3]Calcoli'!#REF!</definedName>
    <definedName name="XXX1">'[3]Calcoli'!#REF!</definedName>
  </definedNames>
  <calcPr fullCalcOnLoad="1"/>
</workbook>
</file>

<file path=xl/sharedStrings.xml><?xml version="1.0" encoding="utf-8"?>
<sst xmlns="http://schemas.openxmlformats.org/spreadsheetml/2006/main" count="65" uniqueCount="57">
  <si>
    <t>Matricola</t>
  </si>
  <si>
    <t>A</t>
  </si>
  <si>
    <t>B</t>
  </si>
  <si>
    <t>C</t>
  </si>
  <si>
    <t>D</t>
  </si>
  <si>
    <t>E</t>
  </si>
  <si>
    <t>F</t>
  </si>
  <si>
    <t>EF =</t>
  </si>
  <si>
    <t>Una sola risposta, se esatta dà +4, se errata dà -4</t>
  </si>
  <si>
    <t>dB</t>
  </si>
  <si>
    <t>La risposta deve contenere numero ed unità di misura, separati da uno spazio</t>
  </si>
  <si>
    <t>Esame di Fisica Tecnica Ambientale del 16/02/2018</t>
  </si>
  <si>
    <t>1) Quali delle seguenti grandezze hanno le dimensioni fisiche di una potenza?</t>
  </si>
  <si>
    <r>
      <t>Ammesse risposte multiple - +3 in caso di risposta esatta, -3 per ciascuna risposta errata</t>
    </r>
    <r>
      <rPr>
        <sz val="9"/>
        <color indexed="8"/>
        <rFont val="Arial"/>
        <family val="2"/>
      </rPr>
      <t xml:space="preserve"> 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</si>
  <si>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Il valore in kWh riportato sulla bolletta della luce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</si>
  <si>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Il prodotto massa x velocità di un proiettile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</si>
  <si>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Il prodotto massa x velocità al quadrato di un proiettile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</si>
  <si>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Calore disperso ogni ora da una stanza riscaldata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</si>
  <si>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Calore necessario per riscaldare l’aria, inizialmente fredda, in una stanza sino a 20°C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</si>
  <si>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 kW erogati da un motore elettrico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</si>
  <si>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 Cavalli del motore di una automobile</t>
    </r>
  </si>
  <si>
    <t>2) Quanto pesa una tanica di acqua da 30 litri?</t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</si>
  <si>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Poco più di 30 kg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</si>
  <si>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Poco più di 300 kg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</si>
  <si>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Poco più di 3 N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</si>
  <si>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Poco più di 30 N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</si>
  <si>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Poco più di 300 N</t>
    </r>
  </si>
  <si>
    <t>3) A che temperatura si porta l’acqua contenuta in un bicchiere, dentro una stanza contenente aria a 20ºC ed UR=50% ?</t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</si>
  <si>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A 20ºC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</si>
  <si>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Alla temperatura di rugiada (circa 9.5 ºC)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</si>
  <si>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Alla temperatura di bulbo bagnato (circa 14 ºC)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</si>
  <si>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Ad una temperatura intermedia fra quella di rugiada e quella dell’aria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</si>
  <si>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Ad una temperatura intermedia fra quella di bulbo bagnato e quella dell’aria</t>
    </r>
  </si>
  <si>
    <t>4) Un lampione stradale è posto a 4m dal suolo. Se si raddoppia l’altezza del lampione dal suolo, cosa succede del valore di illuminamento da esso prodotto sulla superficie stradale?</t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</si>
  <si>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Raddoppia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</si>
  <si>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Quadruplica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</si>
  <si>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Dimezza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</si>
  <si>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Si riduce ad 1/4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</si>
  <si>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Non cambia, l’illuminamento dipende solo dalla sorgente luminosa, non dalla sua altezza dal suolo</t>
    </r>
  </si>
  <si>
    <t>Esercizi (3 pt. cadauno se giusti, 0 pt. se errati o non fatti)</t>
  </si>
  <si>
    <t>UR =</t>
  </si>
  <si>
    <t>dal diagramma psicrometrico</t>
  </si>
  <si>
    <t>5) Un ambiente contiene aria a 25+F °C e titolo pari a 2 + 2*E gv/kga. Determinare il valore di umidità relativa.</t>
  </si>
  <si>
    <r>
      <t>L</t>
    </r>
    <r>
      <rPr>
        <vertAlign val="subscript"/>
        <sz val="9"/>
        <color indexed="8"/>
        <rFont val="Arial"/>
        <family val="2"/>
      </rPr>
      <t>p2</t>
    </r>
    <r>
      <rPr>
        <sz val="9"/>
        <color indexed="8"/>
        <rFont val="Arial"/>
        <family val="2"/>
      </rPr>
      <t xml:space="preserve"> = Lp1 +10*log10(r1/r2) =</t>
    </r>
  </si>
  <si>
    <r>
      <t>6)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Conoscendo il livello sonoro L</t>
    </r>
    <r>
      <rPr>
        <b/>
        <vertAlign val="subscript"/>
        <sz val="9"/>
        <color indexed="8"/>
        <rFont val="Arial"/>
        <family val="2"/>
      </rPr>
      <t>p1</t>
    </r>
    <r>
      <rPr>
        <b/>
        <sz val="9"/>
        <color indexed="8"/>
        <rFont val="Arial"/>
        <family val="2"/>
      </rPr>
      <t xml:space="preserve"> = 70+F dB(A) alla distanza r</t>
    </r>
    <r>
      <rPr>
        <b/>
        <vertAlign val="sub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= 10 m dall’asse di una strada, determinare il livello sonoro L</t>
    </r>
    <r>
      <rPr>
        <b/>
        <vertAlign val="subscript"/>
        <sz val="9"/>
        <color indexed="8"/>
        <rFont val="Arial"/>
        <family val="2"/>
      </rPr>
      <t>p2</t>
    </r>
    <r>
      <rPr>
        <b/>
        <sz val="9"/>
        <color indexed="8"/>
        <rFont val="Arial"/>
        <family val="2"/>
      </rPr>
      <t xml:space="preserve"> alla distanza di 30+E m dall’asse della strada.</t>
    </r>
    <r>
      <rPr>
        <sz val="9"/>
        <color indexed="8"/>
        <rFont val="Arial"/>
        <family val="2"/>
      </rPr>
      <t xml:space="preserve">  </t>
    </r>
  </si>
  <si>
    <r>
      <t>7) In una stanza una tradizionale lampadina a filamento da 100W, avente una efficienza luminosa di 12 lm/W, produce un illuminamento E</t>
    </r>
    <r>
      <rPr>
        <b/>
        <vertAlign val="sub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di 100+F*10 lux. </t>
    </r>
  </si>
  <si>
    <t>Si sostituisce tale lampadina con una moderna lampada a LED, che assorbe 20W ed ha una efficienza luminosa di 100+E lm/W. Calcolare il nuovo valore di illuminamento E2.</t>
  </si>
  <si>
    <t>Phi1 =</t>
  </si>
  <si>
    <t>lm</t>
  </si>
  <si>
    <t>Phi2 =</t>
  </si>
  <si>
    <t>E1=</t>
  </si>
  <si>
    <t>lux</t>
  </si>
  <si>
    <r>
      <t>E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= E1 * (Phi2/Phi1) =</t>
    </r>
  </si>
  <si>
    <t>E2=</t>
  </si>
  <si>
    <t>8) Determinare il massimo numero di studenti universitari che e’ possibile far entrare in una aula in cui la portata di aria di ventilazione e’ pari a 200+F*20 l/s in modo da grantire un valore di IAQ = 1 decipol.</t>
  </si>
  <si>
    <t>N = Vpunto/(10 l/s) =</t>
  </si>
  <si>
    <t>studenti</t>
  </si>
</sst>
</file>

<file path=xl/styles.xml><?xml version="1.0" encoding="utf-8"?>
<styleSheet xmlns="http://schemas.openxmlformats.org/spreadsheetml/2006/main">
  <numFmts count="2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"/>
    <numFmt numFmtId="175" formatCode="0.0"/>
    <numFmt numFmtId="176" formatCode="0.000"/>
  </numFmts>
  <fonts count="5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vertAlign val="subscript"/>
      <sz val="9"/>
      <color indexed="8"/>
      <name val="Arial"/>
      <family val="2"/>
    </font>
    <font>
      <sz val="7"/>
      <color indexed="8"/>
      <name val="Times New Roman"/>
      <family val="1"/>
    </font>
    <font>
      <vertAlign val="subscript"/>
      <sz val="9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Wingdings"/>
      <family val="0"/>
    </font>
    <font>
      <i/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Wingdings"/>
      <family val="0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7" fillId="0" borderId="0" xfId="0" applyFont="1" applyAlignment="1">
      <alignment horizontal="left" vertical="center" indent="4"/>
    </xf>
    <xf numFmtId="0" fontId="47" fillId="33" borderId="0" xfId="0" applyFont="1" applyFill="1" applyAlignment="1">
      <alignment horizontal="left" vertical="center" indent="4"/>
    </xf>
    <xf numFmtId="0" fontId="48" fillId="0" borderId="0" xfId="0" applyFont="1" applyAlignment="1">
      <alignment vertical="center"/>
    </xf>
    <xf numFmtId="0" fontId="49" fillId="34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 horizontal="left" vertical="center" indent="15"/>
    </xf>
    <xf numFmtId="0" fontId="48" fillId="34" borderId="0" xfId="0" applyFont="1" applyFill="1" applyAlignment="1">
      <alignment vertical="center"/>
    </xf>
    <xf numFmtId="0" fontId="0" fillId="0" borderId="0" xfId="0" applyFont="1" applyAlignment="1" quotePrefix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75" fontId="1" fillId="0" borderId="0" xfId="0" applyNumberFormat="1" applyFont="1" applyAlignment="1">
      <alignment/>
    </xf>
    <xf numFmtId="0" fontId="50" fillId="0" borderId="0" xfId="0" applyFont="1" applyFill="1" applyAlignment="1">
      <alignment horizontal="right" vertical="center"/>
    </xf>
    <xf numFmtId="0" fontId="5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10" fillId="0" borderId="0" xfId="0" applyFont="1" applyAlignment="1">
      <alignment/>
    </xf>
    <xf numFmtId="0" fontId="48" fillId="34" borderId="0" xfId="0" applyFont="1" applyFill="1" applyAlignment="1">
      <alignment vertical="center"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7%20-%20Esame%20di%20Fisica%20Tecnica%20del%209%20settembre%20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5%20-%20Esame%20di%20Fisica%20Tecnica%20del%201%20luglio%20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10%20-%20Esame%20di%20Fisica%20Tecnica%20del%203%20febbraio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cAdams"/>
      <sheetName val="Grafico_McAdams"/>
      <sheetName val="Ps"/>
      <sheetName val="Grafico_Ps"/>
      <sheetName val="Viscos_Aria"/>
      <sheetName val="Graf_Viscosità_Aria"/>
    </sheetNames>
    <sheetDataSet>
      <sheetData sheetId="1">
        <row r="12">
          <cell r="B12">
            <v>23.4</v>
          </cell>
        </row>
        <row r="13">
          <cell r="B13">
            <v>15.6</v>
          </cell>
          <cell r="F13">
            <v>0.008089832954852737</v>
          </cell>
        </row>
        <row r="15">
          <cell r="F15">
            <v>0.44580465023815147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Ps"/>
      <sheetName val="Grafico_Ps"/>
      <sheetName val="Moody"/>
    </sheetNames>
    <sheetDataSet>
      <sheetData sheetId="1">
        <row r="6">
          <cell r="E6">
            <v>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oody"/>
      <sheetName val="Viscosità aria"/>
      <sheetName val="Grafico Viscosità A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2"/>
  <sheetViews>
    <sheetView tabSelected="1" zoomScale="220" zoomScaleNormal="220" zoomScalePageLayoutView="0" workbookViewId="0" topLeftCell="B35">
      <selection activeCell="A53" sqref="A53"/>
    </sheetView>
  </sheetViews>
  <sheetFormatPr defaultColWidth="8.7109375" defaultRowHeight="12.75" customHeight="1"/>
  <cols>
    <col min="1" max="1" width="20.7109375" style="0" customWidth="1"/>
    <col min="2" max="2" width="10.7109375" style="0" customWidth="1"/>
    <col min="3" max="3" width="8.7109375" style="0" customWidth="1"/>
    <col min="4" max="5" width="9.140625" style="0" bestFit="1" customWidth="1"/>
    <col min="6" max="6" width="8.7109375" style="0" customWidth="1"/>
    <col min="7" max="7" width="14.28125" style="0" customWidth="1"/>
  </cols>
  <sheetData>
    <row r="1" ht="12.75" customHeight="1">
      <c r="A1" s="1" t="s">
        <v>11</v>
      </c>
    </row>
    <row r="3" spans="1:2" ht="12.75" customHeight="1">
      <c r="A3" t="s">
        <v>0</v>
      </c>
      <c r="B3" s="2">
        <v>123456</v>
      </c>
    </row>
    <row r="4" spans="4:5" ht="12.75" customHeight="1">
      <c r="D4" s="4"/>
      <c r="E4" s="4"/>
    </row>
    <row r="5" ht="12.75" customHeight="1">
      <c r="A5" s="9" t="s">
        <v>12</v>
      </c>
    </row>
    <row r="6" ht="12.75" customHeight="1">
      <c r="A6" s="11" t="s">
        <v>13</v>
      </c>
    </row>
    <row r="7" ht="12.75" customHeight="1">
      <c r="A7" s="7" t="s">
        <v>14</v>
      </c>
    </row>
    <row r="8" ht="12.75" customHeight="1">
      <c r="A8" s="7" t="s">
        <v>15</v>
      </c>
    </row>
    <row r="9" ht="12.75" customHeight="1">
      <c r="A9" s="7" t="s">
        <v>16</v>
      </c>
    </row>
    <row r="10" spans="1:6" ht="12.75" customHeight="1">
      <c r="A10" s="8" t="s">
        <v>17</v>
      </c>
      <c r="B10" s="6"/>
      <c r="C10" s="6"/>
      <c r="D10" s="6"/>
      <c r="E10" s="6"/>
      <c r="F10" s="6"/>
    </row>
    <row r="11" ht="12.75" customHeight="1">
      <c r="A11" s="7" t="s">
        <v>18</v>
      </c>
    </row>
    <row r="12" spans="1:3" ht="12.75" customHeight="1">
      <c r="A12" s="8" t="s">
        <v>19</v>
      </c>
      <c r="B12" s="6"/>
      <c r="C12" s="6"/>
    </row>
    <row r="13" spans="1:3" ht="12.75" customHeight="1">
      <c r="A13" s="8" t="s">
        <v>20</v>
      </c>
      <c r="B13" s="6"/>
      <c r="C13" s="6"/>
    </row>
    <row r="14" ht="12.75" customHeight="1">
      <c r="A14" s="12"/>
    </row>
    <row r="15" ht="12.75" customHeight="1">
      <c r="A15" s="9" t="s">
        <v>21</v>
      </c>
    </row>
    <row r="16" ht="12.75" customHeight="1">
      <c r="A16" s="11" t="s">
        <v>8</v>
      </c>
    </row>
    <row r="17" ht="12.75" customHeight="1">
      <c r="A17" s="7" t="s">
        <v>22</v>
      </c>
    </row>
    <row r="18" ht="12.75" customHeight="1">
      <c r="A18" s="7" t="s">
        <v>23</v>
      </c>
    </row>
    <row r="19" ht="12.75" customHeight="1">
      <c r="A19" s="7" t="s">
        <v>24</v>
      </c>
    </row>
    <row r="20" ht="12.75" customHeight="1">
      <c r="A20" s="7" t="s">
        <v>25</v>
      </c>
    </row>
    <row r="21" spans="1:2" ht="12.75" customHeight="1">
      <c r="A21" s="8" t="s">
        <v>26</v>
      </c>
      <c r="B21" s="6"/>
    </row>
    <row r="22" ht="12.75" customHeight="1">
      <c r="A22" s="9"/>
    </row>
    <row r="23" ht="12.75" customHeight="1">
      <c r="A23" s="9" t="s">
        <v>27</v>
      </c>
    </row>
    <row r="24" ht="12.75" customHeight="1">
      <c r="A24" s="10" t="s">
        <v>8</v>
      </c>
    </row>
    <row r="25" ht="12.75" customHeight="1">
      <c r="A25" s="7" t="s">
        <v>28</v>
      </c>
    </row>
    <row r="26" ht="12.75" customHeight="1">
      <c r="A26" s="7" t="s">
        <v>29</v>
      </c>
    </row>
    <row r="27" spans="1:6" ht="12.75" customHeight="1">
      <c r="A27" s="8" t="s">
        <v>30</v>
      </c>
      <c r="B27" s="6"/>
      <c r="C27" s="6"/>
      <c r="D27" s="6"/>
      <c r="E27" s="6"/>
      <c r="F27" s="6"/>
    </row>
    <row r="28" ht="12.75" customHeight="1">
      <c r="A28" s="7" t="s">
        <v>31</v>
      </c>
    </row>
    <row r="29" ht="12.75" customHeight="1">
      <c r="A29" s="7" t="s">
        <v>32</v>
      </c>
    </row>
    <row r="30" ht="12.75" customHeight="1">
      <c r="A30" s="9"/>
    </row>
    <row r="31" ht="12.75" customHeight="1">
      <c r="A31" s="9" t="s">
        <v>33</v>
      </c>
    </row>
    <row r="32" ht="12.75" customHeight="1">
      <c r="A32" s="11" t="s">
        <v>8</v>
      </c>
    </row>
    <row r="33" ht="12.75" customHeight="1">
      <c r="A33" s="7" t="s">
        <v>34</v>
      </c>
    </row>
    <row r="34" ht="12.75" customHeight="1">
      <c r="A34" s="7" t="s">
        <v>35</v>
      </c>
    </row>
    <row r="35" ht="12.75" customHeight="1">
      <c r="A35" s="7" t="s">
        <v>36</v>
      </c>
    </row>
    <row r="36" spans="1:2" ht="12.75" customHeight="1">
      <c r="A36" s="8" t="s">
        <v>37</v>
      </c>
      <c r="B36" s="6"/>
    </row>
    <row r="37" ht="12.75" customHeight="1">
      <c r="A37" s="7" t="s">
        <v>38</v>
      </c>
    </row>
    <row r="38" ht="12.75" customHeight="1">
      <c r="A38" s="9"/>
    </row>
    <row r="39" ht="12.75" customHeight="1">
      <c r="A39" s="9" t="s">
        <v>39</v>
      </c>
    </row>
    <row r="40" ht="12.75" customHeight="1">
      <c r="A40" s="9" t="s">
        <v>42</v>
      </c>
    </row>
    <row r="41" spans="1:9" ht="12.75" customHeight="1">
      <c r="A41" s="10" t="s">
        <v>10</v>
      </c>
      <c r="G41" s="17" t="s">
        <v>40</v>
      </c>
      <c r="H41" s="16">
        <f>GetRelHumFromHumRatio(25+F,(2+2*E)/1000,101325)</f>
        <v>0.42660471573582687</v>
      </c>
      <c r="I41" s="15" t="s">
        <v>41</v>
      </c>
    </row>
    <row r="42" ht="12.75" customHeight="1">
      <c r="A42" s="13"/>
    </row>
    <row r="43" ht="12.75" customHeight="1">
      <c r="A43" s="14" t="s">
        <v>44</v>
      </c>
    </row>
    <row r="44" spans="1:10" ht="12.75" customHeight="1">
      <c r="A44" s="11" t="s">
        <v>10</v>
      </c>
      <c r="G44" s="12" t="s">
        <v>43</v>
      </c>
      <c r="I44" s="18">
        <f>70+F+10*LOG10(10/(30+E))</f>
        <v>70.55931955649724</v>
      </c>
      <c r="J44" s="3" t="s">
        <v>9</v>
      </c>
    </row>
    <row r="45" ht="12.75" customHeight="1">
      <c r="A45" s="12"/>
    </row>
    <row r="46" ht="12.75" customHeight="1">
      <c r="A46" s="14" t="s">
        <v>45</v>
      </c>
    </row>
    <row r="47" ht="12.75" customHeight="1">
      <c r="A47" s="14" t="s">
        <v>46</v>
      </c>
    </row>
    <row r="48" spans="1:11" ht="12.75" customHeight="1">
      <c r="A48" s="19" t="s">
        <v>47</v>
      </c>
      <c r="B48" s="19">
        <f>100*12</f>
        <v>1200</v>
      </c>
      <c r="C48" s="20" t="s">
        <v>48</v>
      </c>
      <c r="D48" s="19"/>
      <c r="E48" s="19" t="s">
        <v>49</v>
      </c>
      <c r="F48" s="19">
        <f>20*(100+E)</f>
        <v>2100</v>
      </c>
      <c r="G48" s="20" t="s">
        <v>48</v>
      </c>
      <c r="H48" s="19"/>
      <c r="I48" s="19" t="s">
        <v>50</v>
      </c>
      <c r="J48" s="19">
        <f>100+F</f>
        <v>106</v>
      </c>
      <c r="K48" s="21" t="s">
        <v>51</v>
      </c>
    </row>
    <row r="49" spans="1:11" ht="12.75" customHeight="1">
      <c r="A49" s="11" t="s">
        <v>10</v>
      </c>
      <c r="G49" s="12" t="s">
        <v>52</v>
      </c>
      <c r="I49" s="19" t="s">
        <v>53</v>
      </c>
      <c r="J49" s="22">
        <f>J48*F48/B48</f>
        <v>185.5</v>
      </c>
      <c r="K49" s="22" t="s">
        <v>51</v>
      </c>
    </row>
    <row r="51" spans="1:12" ht="26.25" customHeight="1">
      <c r="A51" s="23" t="s">
        <v>54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1:10" ht="12.75" customHeight="1">
      <c r="A52" s="11" t="s">
        <v>10</v>
      </c>
      <c r="G52" s="5" t="s">
        <v>55</v>
      </c>
      <c r="I52" s="3">
        <f>(200+F*20)/10</f>
        <v>32</v>
      </c>
      <c r="J52" s="5" t="s">
        <v>56</v>
      </c>
    </row>
  </sheetData>
  <sheetProtection/>
  <mergeCells count="1">
    <mergeCell ref="A51:L51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zoomScalePageLayoutView="0" workbookViewId="0" topLeftCell="A1">
      <selection activeCell="A9" sqref="A9:IV52"/>
    </sheetView>
  </sheetViews>
  <sheetFormatPr defaultColWidth="8.7109375" defaultRowHeight="12.75" customHeight="1"/>
  <cols>
    <col min="1" max="1" width="13.7109375" style="0" customWidth="1"/>
    <col min="2" max="2" width="12.28125" style="0" bestFit="1" customWidth="1"/>
    <col min="3" max="3" width="8.7109375" style="0" customWidth="1"/>
    <col min="4" max="4" width="10.28125" style="0" customWidth="1"/>
    <col min="5" max="5" width="12.28125" style="0" bestFit="1" customWidth="1"/>
    <col min="6" max="8" width="8.7109375" style="0" customWidth="1"/>
    <col min="9" max="9" width="11.140625" style="0" customWidth="1"/>
    <col min="10" max="10" width="12.28125" style="0" bestFit="1" customWidth="1"/>
  </cols>
  <sheetData>
    <row r="1" spans="1:2" ht="12.75" customHeight="1">
      <c r="A1" s="3" t="s">
        <v>0</v>
      </c>
      <c r="B1" s="3">
        <f>Principale!B3</f>
        <v>123456</v>
      </c>
    </row>
    <row r="2" spans="1:2" ht="12.75" customHeight="1">
      <c r="A2" t="s">
        <v>1</v>
      </c>
      <c r="B2">
        <f>INT(B1/100000)</f>
        <v>1</v>
      </c>
    </row>
    <row r="3" spans="1:2" ht="12.75" customHeight="1">
      <c r="A3" t="s">
        <v>2</v>
      </c>
      <c r="B3">
        <f>INT((B1-B2*100000)/10000)</f>
        <v>2</v>
      </c>
    </row>
    <row r="4" spans="1:5" ht="12.75" customHeight="1">
      <c r="A4" t="s">
        <v>3</v>
      </c>
      <c r="B4">
        <f>INT((B1-B2*100000-B3*10000)/1000)</f>
        <v>3</v>
      </c>
      <c r="D4" s="5" t="s">
        <v>7</v>
      </c>
      <c r="E4">
        <f>E*10+F</f>
        <v>56</v>
      </c>
    </row>
    <row r="5" spans="1:2" ht="12.75" customHeight="1">
      <c r="A5" t="s">
        <v>4</v>
      </c>
      <c r="B5">
        <f>INT((B1-B2*100000-B3*10000-B4*1000)/100)</f>
        <v>4</v>
      </c>
    </row>
    <row r="6" spans="1:2" ht="12.75" customHeight="1">
      <c r="A6" t="s">
        <v>5</v>
      </c>
      <c r="B6">
        <f>INT((B1-B2*100000-B3*10000-B4*1000-B5*100)/10)</f>
        <v>5</v>
      </c>
    </row>
    <row r="7" spans="1:4" ht="12.75" customHeight="1">
      <c r="A7" t="s">
        <v>6</v>
      </c>
      <c r="B7">
        <f>INT((B1-B2*100000-B3*10000-B4*1000-B5*100-B6*10))</f>
        <v>6</v>
      </c>
      <c r="D7" s="5"/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1999-10-15T07:15:54Z</dcterms:created>
  <dcterms:modified xsi:type="dcterms:W3CDTF">2018-02-16T10:20:09Z</dcterms:modified>
  <cp:category/>
  <cp:version/>
  <cp:contentType/>
  <cp:contentStatus/>
</cp:coreProperties>
</file>