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Users\Farina\My Documents\Esami\22-09-2017\"/>
    </mc:Choice>
  </mc:AlternateContent>
  <bookViews>
    <workbookView xWindow="12384" yWindow="0" windowWidth="9192" windowHeight="6252"/>
  </bookViews>
  <sheets>
    <sheet name="FTA" sheetId="1" r:id="rId1"/>
  </sheets>
  <externalReferences>
    <externalReference r:id="rId2"/>
  </externalReferences>
  <definedNames>
    <definedName name="_Cir1">#REF!</definedName>
    <definedName name="_Cir2">#REF!</definedName>
    <definedName name="_Cir3">#REF!</definedName>
    <definedName name="_Cir4">#REF!</definedName>
    <definedName name="_Cir5">#REF!</definedName>
    <definedName name="_Cir6">#REF!</definedName>
    <definedName name="_Crr2">#REF!</definedName>
    <definedName name="_Crr3">#REF!</definedName>
    <definedName name="_Crr4">#REF!</definedName>
    <definedName name="_Lam1">#REF!</definedName>
    <definedName name="_Lam2">#REF!</definedName>
    <definedName name="_Lam3">#REF!</definedName>
    <definedName name="_Lam4">#REF!</definedName>
    <definedName name="_Lam5">#REF!</definedName>
    <definedName name="_Lam6">#REF!</definedName>
    <definedName name="_LL1">#REF!</definedName>
    <definedName name="_Lp1">#REF!</definedName>
    <definedName name="_Lp2">#REF!</definedName>
    <definedName name="_MA1">#REF!</definedName>
    <definedName name="_Ni1">#REF!</definedName>
    <definedName name="_Ni2">#REF!</definedName>
    <definedName name="_Ni3">#REF!</definedName>
    <definedName name="_Ni4">#REF!</definedName>
    <definedName name="_Ni5">#REF!</definedName>
    <definedName name="_Ni6">#REF!</definedName>
    <definedName name="_Phi1">#REF!</definedName>
    <definedName name="_Phi2">#REF!</definedName>
    <definedName name="_Pr1">#REF!</definedName>
    <definedName name="_Pr2">#REF!</definedName>
    <definedName name="_Pr3">#REF!</definedName>
    <definedName name="_Pr4">#REF!</definedName>
    <definedName name="_Pr5">#REF!</definedName>
    <definedName name="_Pr6">#REF!</definedName>
    <definedName name="_Ps1">#REF!</definedName>
    <definedName name="_Ps2">#REF!</definedName>
    <definedName name="_Re1">#REF!</definedName>
    <definedName name="_Re2">#REF!</definedName>
    <definedName name="_Re3">#REF!</definedName>
    <definedName name="_Re4">#REF!</definedName>
    <definedName name="_Re5">#REF!</definedName>
    <definedName name="_RT1">#REF!</definedName>
    <definedName name="_RT2">#REF!</definedName>
    <definedName name="_Tit1">#REF!</definedName>
    <definedName name="_TT1">#REF!</definedName>
    <definedName name="_TT2">#REF!</definedName>
    <definedName name="_UU1">#REF!</definedName>
    <definedName name="_UU2">#REF!</definedName>
    <definedName name="_UU3">#REF!</definedName>
    <definedName name="_UU4">#REF!</definedName>
    <definedName name="_UU5">#REF!</definedName>
    <definedName name="_Vol2">#REF!</definedName>
    <definedName name="_xx1">#REF!</definedName>
    <definedName name="_xx2">#REF!</definedName>
    <definedName name="A">FTA!$P$6</definedName>
    <definedName name="AA">#REF!</definedName>
    <definedName name="AB">#REF!</definedName>
    <definedName name="B">FTA!$P$7</definedName>
    <definedName name="BB">#REF!</definedName>
    <definedName name="CC">FTA!$P$8</definedName>
    <definedName name="CCC">FTA!#REF!</definedName>
    <definedName name="CD">#REF!</definedName>
    <definedName name="COP">FTA!#REF!</definedName>
    <definedName name="cp">FTA!#REF!</definedName>
    <definedName name="cpa">#REF!</definedName>
    <definedName name="cvn">#REF!</definedName>
    <definedName name="cvo">#REF!</definedName>
    <definedName name="Cx">#REF!</definedName>
    <definedName name="D">FTA!$P$9</definedName>
    <definedName name="DD">#REF!</definedName>
    <definedName name="Delta">#REF!</definedName>
    <definedName name="Deltap">#REF!</definedName>
    <definedName name="DeltaT">FTA!$O$45</definedName>
    <definedName name="DeltaV">#REF!</definedName>
    <definedName name="Diam">#REF!</definedName>
    <definedName name="Diam1">#REF!</definedName>
    <definedName name="Diam2">#REF!</definedName>
    <definedName name="Dp">#REF!</definedName>
    <definedName name="E">FTA!$P$10</definedName>
    <definedName name="EE">#REF!</definedName>
    <definedName name="EF">#REF!</definedName>
    <definedName name="Eta">FTA!$R$53</definedName>
    <definedName name="F">FTA!$P$11</definedName>
    <definedName name="FF">#REF!</definedName>
    <definedName name="fr">FTA!#REF!</definedName>
    <definedName name="freq">#REF!</definedName>
    <definedName name="h">FTA!$O$58</definedName>
    <definedName name="hconv">#REF!</definedName>
    <definedName name="I">FTA!#REF!</definedName>
    <definedName name="Ktot">#REF!</definedName>
    <definedName name="L">#REF!</definedName>
    <definedName name="lambda1">#REF!</definedName>
    <definedName name="lambda2">#REF!</definedName>
    <definedName name="lambda3">#REF!</definedName>
    <definedName name="Ldir">#REF!</definedName>
    <definedName name="Lep">#REF!</definedName>
    <definedName name="Leq">#REF!</definedName>
    <definedName name="LProsa">#REF!</definedName>
    <definedName name="Lw">#REF!</definedName>
    <definedName name="Lw1m">#REF!</definedName>
    <definedName name="M">FTA!#REF!</definedName>
    <definedName name="Ma">#REF!</definedName>
    <definedName name="Maria">FTA!#REF!</definedName>
    <definedName name="mat">FTA!$B$3</definedName>
    <definedName name="matt">#REF!</definedName>
    <definedName name="Mavio">#REF!</definedName>
    <definedName name="Mn">#REF!</definedName>
    <definedName name="Mo">#REF!</definedName>
    <definedName name="Mtot">#REF!</definedName>
    <definedName name="mu">#REF!</definedName>
    <definedName name="Niacqua">#REF!</definedName>
    <definedName name="niaria">#REF!</definedName>
    <definedName name="Nices">#REF!</definedName>
    <definedName name="Nstud">FTA!#REF!</definedName>
    <definedName name="Omega">FTA!$R$54</definedName>
    <definedName name="p">#REF!</definedName>
    <definedName name="PHI">FTA!$O$54</definedName>
    <definedName name="Phifin">#REF!</definedName>
    <definedName name="Pn">#REF!</definedName>
    <definedName name="Po">#REF!</definedName>
    <definedName name="Portata">#REF!</definedName>
    <definedName name="Psfin">#REF!</definedName>
    <definedName name="q">FTA!$O$57</definedName>
    <definedName name="Qm">#REF!</definedName>
    <definedName name="Qpunto">FTA!#REF!</definedName>
    <definedName name="QQ">#REF!</definedName>
    <definedName name="Qscamb">#REF!</definedName>
    <definedName name="Raria">#REF!</definedName>
    <definedName name="Rho">FTA!#REF!</definedName>
    <definedName name="Rhoa">#REF!</definedName>
    <definedName name="RhoL">#REF!</definedName>
    <definedName name="RhoS">#REF!</definedName>
    <definedName name="RR">FTA!#REF!</definedName>
    <definedName name="rrr">#REF!</definedName>
    <definedName name="rrrr">[1]Calcoli!$G$29</definedName>
    <definedName name="Rtot">#REF!</definedName>
    <definedName name="s">FTA!#REF!</definedName>
    <definedName name="schj">#REF!</definedName>
    <definedName name="Sdiv">#REF!</definedName>
    <definedName name="Sigma">FTA!#REF!</definedName>
    <definedName name="spess1">#REF!</definedName>
    <definedName name="spess2">#REF!</definedName>
    <definedName name="spess3">#REF!</definedName>
    <definedName name="T">FTA!#REF!</definedName>
    <definedName name="Ta">#REF!</definedName>
    <definedName name="Tar">#REF!</definedName>
    <definedName name="Taria">#REF!</definedName>
    <definedName name="Tfin">#REF!</definedName>
    <definedName name="Tin">#REF!</definedName>
    <definedName name="Tinf">#REF!</definedName>
    <definedName name="Tiniz">#REF!</definedName>
    <definedName name="Titolo1">#REF!</definedName>
    <definedName name="Tmed1">#REF!</definedName>
    <definedName name="Tmed2">#REF!</definedName>
    <definedName name="Tmed3">#REF!</definedName>
    <definedName name="Tmed4">#REF!</definedName>
    <definedName name="Tmed5">#REF!</definedName>
    <definedName name="Tmed6">#REF!</definedName>
    <definedName name="Tn">#REF!</definedName>
    <definedName name="To">#REF!</definedName>
    <definedName name="Tout">#REF!</definedName>
    <definedName name="Tp">#REF!</definedName>
    <definedName name="Ua">#REF!</definedName>
    <definedName name="Ufin">#REF!</definedName>
    <definedName name="V">FTA!#REF!</definedName>
    <definedName name="Vfin">#REF!</definedName>
    <definedName name="Vn">#REF!</definedName>
    <definedName name="Vo">#REF!</definedName>
    <definedName name="Vol">#REF!</definedName>
    <definedName name="W">FTA!$O$53</definedName>
    <definedName name="XX">#REF!</definedName>
    <definedName name="XXX1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57" i="1" l="1"/>
  <c r="O57" i="1"/>
  <c r="K53" i="1"/>
  <c r="O54" i="1"/>
  <c r="R50" i="1"/>
  <c r="R49" i="1"/>
  <c r="K44" i="1"/>
  <c r="O45" i="1"/>
  <c r="P5" i="1" l="1"/>
  <c r="P6" i="1" l="1"/>
  <c r="P7" i="1" s="1"/>
  <c r="P8" i="1" l="1"/>
  <c r="P9" i="1" s="1"/>
  <c r="R54" i="1" l="1"/>
  <c r="O58" i="1"/>
  <c r="P10" i="1"/>
  <c r="R53" i="1" l="1"/>
  <c r="O49" i="1"/>
  <c r="O50" i="1" s="1"/>
  <c r="P11" i="1"/>
  <c r="K49" i="1" l="1"/>
  <c r="O53" i="1"/>
</calcChain>
</file>

<file path=xl/sharedStrings.xml><?xml version="1.0" encoding="utf-8"?>
<sst xmlns="http://schemas.openxmlformats.org/spreadsheetml/2006/main" count="83" uniqueCount="75">
  <si>
    <t>Matricola</t>
  </si>
  <si>
    <t>A</t>
  </si>
  <si>
    <t>B</t>
  </si>
  <si>
    <t>C</t>
  </si>
  <si>
    <t>D</t>
  </si>
  <si>
    <t>E</t>
  </si>
  <si>
    <t>F</t>
  </si>
  <si>
    <t>La risposta deve contenere numero ed unità di misura, separati da uno spazio</t>
  </si>
  <si>
    <t>dB</t>
  </si>
  <si>
    <t>sterad</t>
  </si>
  <si>
    <t>Una sola risposta, se esatta dà +5, se errata -3</t>
  </si>
  <si>
    <r>
      <t>¡</t>
    </r>
    <r>
      <rPr>
        <sz val="7"/>
        <color rgb="FF000000"/>
        <rFont val="Times New Roman"/>
        <family val="1"/>
      </rPr>
      <t xml:space="preserve">  </t>
    </r>
    <r>
      <rPr>
        <sz val="9"/>
        <color rgb="FF000000"/>
        <rFont val="Arial"/>
        <family val="2"/>
      </rPr>
      <t>La potenza sonora</t>
    </r>
  </si>
  <si>
    <r>
      <t>¡</t>
    </r>
    <r>
      <rPr>
        <sz val="7"/>
        <color rgb="FF000000"/>
        <rFont val="Times New Roman"/>
        <family val="1"/>
      </rPr>
      <t xml:space="preserve">  </t>
    </r>
    <r>
      <rPr>
        <sz val="9"/>
        <color rgb="FF000000"/>
        <rFont val="Arial"/>
        <family val="2"/>
      </rPr>
      <t>La pressione sonora</t>
    </r>
  </si>
  <si>
    <r>
      <t>¡</t>
    </r>
    <r>
      <rPr>
        <sz val="7"/>
        <color rgb="FF000000"/>
        <rFont val="Times New Roman"/>
        <family val="1"/>
      </rPr>
      <t xml:space="preserve">  </t>
    </r>
    <r>
      <rPr>
        <sz val="9"/>
        <color rgb="FF000000"/>
        <rFont val="Arial"/>
        <family val="2"/>
      </rPr>
      <t>L’intensità sonora</t>
    </r>
  </si>
  <si>
    <r>
      <t>¡</t>
    </r>
    <r>
      <rPr>
        <sz val="7"/>
        <color rgb="FF000000"/>
        <rFont val="Times New Roman"/>
        <family val="1"/>
      </rPr>
      <t xml:space="preserve">  </t>
    </r>
    <r>
      <rPr>
        <sz val="9"/>
        <color rgb="FF000000"/>
        <rFont val="Arial"/>
        <family val="2"/>
      </rPr>
      <t>Il decibel</t>
    </r>
  </si>
  <si>
    <r>
      <t>¡</t>
    </r>
    <r>
      <rPr>
        <sz val="7"/>
        <color rgb="FF000000"/>
        <rFont val="Times New Roman"/>
        <family val="1"/>
      </rPr>
      <t xml:space="preserve">  </t>
    </r>
    <r>
      <rPr>
        <sz val="9"/>
        <color rgb="FF000000"/>
        <rFont val="Arial"/>
        <family val="2"/>
      </rPr>
      <t>La velocità delle particelle</t>
    </r>
  </si>
  <si>
    <r>
      <t>¡</t>
    </r>
    <r>
      <rPr>
        <sz val="7"/>
        <color rgb="FF000000"/>
        <rFont val="Times New Roman"/>
        <family val="1"/>
      </rPr>
      <t xml:space="preserve">  </t>
    </r>
    <r>
      <rPr>
        <sz val="9"/>
        <color rgb="FF000000"/>
        <rFont val="Arial"/>
        <family val="2"/>
      </rPr>
      <t>La densità di energia sonora</t>
    </r>
  </si>
  <si>
    <r>
      <t>Ammesse risposte multiple - +4 in caso di risposta esatta, -2 per ciascuna risposta errata</t>
    </r>
    <r>
      <rPr>
        <sz val="9"/>
        <color rgb="FF000000"/>
        <rFont val="Arial"/>
        <family val="2"/>
      </rPr>
      <t xml:space="preserve"> </t>
    </r>
  </si>
  <si>
    <r>
      <t>3)</t>
    </r>
    <r>
      <rPr>
        <b/>
        <sz val="7"/>
        <color rgb="FF000000"/>
        <rFont val="Times New Roman"/>
        <family val="1"/>
      </rPr>
      <t xml:space="preserve">      </t>
    </r>
    <r>
      <rPr>
        <b/>
        <sz val="9"/>
        <color rgb="FF000000"/>
        <rFont val="Arial"/>
        <family val="2"/>
      </rPr>
      <t>Che legame esiste fra illuminamento e radianza?</t>
    </r>
  </si>
  <si>
    <r>
      <t>¨</t>
    </r>
    <r>
      <rPr>
        <sz val="7"/>
        <color rgb="FF000000"/>
        <rFont val="Times New Roman"/>
        <family val="1"/>
      </rPr>
      <t xml:space="preserve">  </t>
    </r>
    <r>
      <rPr>
        <sz val="9"/>
        <color rgb="FF000000"/>
        <rFont val="Arial"/>
        <family val="2"/>
      </rPr>
      <t>Sono la stessa cosa, infatti si misurano entrambe in lux (lumen/m</t>
    </r>
    <r>
      <rPr>
        <vertAlign val="superscript"/>
        <sz val="9"/>
        <color rgb="FF000000"/>
        <rFont val="Arial"/>
        <family val="2"/>
      </rPr>
      <t>2</t>
    </r>
    <r>
      <rPr>
        <sz val="9"/>
        <color rgb="FF000000"/>
        <rFont val="Arial"/>
        <family val="2"/>
      </rPr>
      <t>)</t>
    </r>
  </si>
  <si>
    <r>
      <t>¨</t>
    </r>
    <r>
      <rPr>
        <sz val="7"/>
        <color rgb="FF000000"/>
        <rFont val="Times New Roman"/>
        <family val="1"/>
      </rPr>
      <t xml:space="preserve">  </t>
    </r>
    <r>
      <rPr>
        <sz val="9"/>
        <color rgb="FF000000"/>
        <rFont val="Arial"/>
        <family val="2"/>
      </rPr>
      <t>Assumono lo stesso valore solo per una parete bianca (r=1)</t>
    </r>
  </si>
  <si>
    <r>
      <t>¨</t>
    </r>
    <r>
      <rPr>
        <sz val="7"/>
        <color rgb="FF000000"/>
        <rFont val="Times New Roman"/>
        <family val="1"/>
      </rPr>
      <t xml:space="preserve">  </t>
    </r>
    <r>
      <rPr>
        <sz val="9"/>
        <color rgb="FF000000"/>
        <rFont val="Arial"/>
        <family val="2"/>
      </rPr>
      <t>L’illuminamento è il flusso che incide su una superficie unitaria, la radianza è il flusso emesso da una superficie unitaria</t>
    </r>
  </si>
  <si>
    <r>
      <t>¨</t>
    </r>
    <r>
      <rPr>
        <sz val="7"/>
        <color rgb="FF000000"/>
        <rFont val="Times New Roman"/>
        <family val="1"/>
      </rPr>
      <t xml:space="preserve">  </t>
    </r>
    <r>
      <rPr>
        <sz val="9"/>
        <color rgb="FF000000"/>
        <rFont val="Arial"/>
        <family val="2"/>
      </rPr>
      <t>La radianza è riferita alla superficie apparente, l’illuminamento alla superficie reale</t>
    </r>
  </si>
  <si>
    <r>
      <t>¨</t>
    </r>
    <r>
      <rPr>
        <sz val="7"/>
        <color rgb="FF000000"/>
        <rFont val="Times New Roman"/>
        <family val="1"/>
      </rPr>
      <t xml:space="preserve">  </t>
    </r>
    <r>
      <rPr>
        <sz val="9"/>
        <color rgb="FF000000"/>
        <rFont val="Arial"/>
        <family val="2"/>
      </rPr>
      <t>La radianza è l’illuminamento per unità di superficie (lux/m</t>
    </r>
    <r>
      <rPr>
        <vertAlign val="superscript"/>
        <sz val="9"/>
        <color rgb="FF000000"/>
        <rFont val="Arial"/>
        <family val="2"/>
      </rPr>
      <t>2</t>
    </r>
    <r>
      <rPr>
        <sz val="9"/>
        <color rgb="FF000000"/>
        <rFont val="Arial"/>
        <family val="2"/>
      </rPr>
      <t>)</t>
    </r>
  </si>
  <si>
    <t>6) Un suono puro a f=100+E*100 Hz ha una pressione sonora di 1+F/10 Pa. Determinare il livello sonoro ponderato “A”</t>
  </si>
  <si>
    <t>Lp =</t>
  </si>
  <si>
    <t>7) Calcolare la intensita’ luminosa di una lampada a LED che assorbe 10+F W, ha una efficienza luminosa di 100+E Lumen/W, ed il cui fascio e’ confinato in un angolo solido di 0.5+D/10 sterad.</t>
  </si>
  <si>
    <t>I =</t>
  </si>
  <si>
    <t>dB(A)</t>
  </si>
  <si>
    <t>f =</t>
  </si>
  <si>
    <t>Hz</t>
  </si>
  <si>
    <t>p =</t>
  </si>
  <si>
    <t>Pa</t>
  </si>
  <si>
    <t>Lp(A) =</t>
  </si>
  <si>
    <t>AW =</t>
  </si>
  <si>
    <t>W =</t>
  </si>
  <si>
    <t>W</t>
  </si>
  <si>
    <t>Eta =</t>
  </si>
  <si>
    <t>lm/W</t>
  </si>
  <si>
    <t>PHI =</t>
  </si>
  <si>
    <t>lm</t>
  </si>
  <si>
    <t>Omega =</t>
  </si>
  <si>
    <t>cd</t>
  </si>
  <si>
    <t>Fisica Tecnica Ambientale (FTA) - 22/09/2017</t>
  </si>
  <si>
    <t>1) Quali forme di energia possono essere utilizzate per il riscaldamento di un edificio?</t>
  </si>
  <si>
    <r>
      <t>Ammesse risposte multiple - +2 in caso di risposta esatta, -1 per ciascuna risposta errata</t>
    </r>
    <r>
      <rPr>
        <sz val="9"/>
        <color rgb="FF000000"/>
        <rFont val="Arial"/>
        <family val="2"/>
      </rPr>
      <t xml:space="preserve"> </t>
    </r>
  </si>
  <si>
    <r>
      <t>¨</t>
    </r>
    <r>
      <rPr>
        <sz val="7"/>
        <color rgb="FF000000"/>
        <rFont val="Times New Roman"/>
        <family val="1"/>
      </rPr>
      <t xml:space="preserve">  </t>
    </r>
    <r>
      <rPr>
        <sz val="9"/>
        <color rgb="FF000000"/>
        <rFont val="Arial"/>
        <family val="2"/>
      </rPr>
      <t>Energia idraulica (mulini, turbine ad acqua)</t>
    </r>
  </si>
  <si>
    <r>
      <t>¨</t>
    </r>
    <r>
      <rPr>
        <sz val="7"/>
        <color rgb="FF000000"/>
        <rFont val="Times New Roman"/>
        <family val="1"/>
      </rPr>
      <t xml:space="preserve">  </t>
    </r>
    <r>
      <rPr>
        <sz val="9"/>
        <color rgb="FF000000"/>
        <rFont val="Arial"/>
        <family val="2"/>
      </rPr>
      <t>Energia eolica (pale eoliche)</t>
    </r>
  </si>
  <si>
    <r>
      <t>¨</t>
    </r>
    <r>
      <rPr>
        <sz val="7"/>
        <color rgb="FF000000"/>
        <rFont val="Times New Roman"/>
        <family val="1"/>
      </rPr>
      <t xml:space="preserve">  </t>
    </r>
    <r>
      <rPr>
        <sz val="9"/>
        <color rgb="FF000000"/>
        <rFont val="Arial"/>
        <family val="2"/>
      </rPr>
      <t>Entalpia dell’acqua calda (teleriscaldamento, pompe di calore ad acqua)</t>
    </r>
  </si>
  <si>
    <r>
      <t>¨</t>
    </r>
    <r>
      <rPr>
        <sz val="7"/>
        <color rgb="FF000000"/>
        <rFont val="Times New Roman"/>
        <family val="1"/>
      </rPr>
      <t xml:space="preserve">  </t>
    </r>
    <r>
      <rPr>
        <sz val="9"/>
        <color rgb="FF000000"/>
        <rFont val="Arial"/>
        <family val="2"/>
      </rPr>
      <t>Combustibili chimici (metano, gasolio, carbone, etc.)</t>
    </r>
  </si>
  <si>
    <r>
      <t>¨</t>
    </r>
    <r>
      <rPr>
        <sz val="7"/>
        <color rgb="FF000000"/>
        <rFont val="Times New Roman"/>
        <family val="1"/>
      </rPr>
      <t xml:space="preserve">  </t>
    </r>
    <r>
      <rPr>
        <sz val="9"/>
        <color rgb="FF000000"/>
        <rFont val="Arial"/>
        <family val="2"/>
      </rPr>
      <t>Energia elettrica (resistenze, pompe di calore)</t>
    </r>
  </si>
  <si>
    <r>
      <t>¨</t>
    </r>
    <r>
      <rPr>
        <sz val="7"/>
        <color rgb="FF000000"/>
        <rFont val="Times New Roman"/>
        <family val="1"/>
      </rPr>
      <t xml:space="preserve">  </t>
    </r>
    <r>
      <rPr>
        <sz val="9"/>
        <color rgb="FF000000"/>
        <rFont val="Arial"/>
        <family val="2"/>
      </rPr>
      <t>Energia solare (pannelli solari ad acqua)</t>
    </r>
  </si>
  <si>
    <r>
      <t>¨</t>
    </r>
    <r>
      <rPr>
        <sz val="7"/>
        <color rgb="FF000000"/>
        <rFont val="Times New Roman"/>
        <family val="1"/>
      </rPr>
      <t xml:space="preserve">  </t>
    </r>
    <r>
      <rPr>
        <sz val="9"/>
        <color rgb="FF000000"/>
        <rFont val="Arial"/>
        <family val="2"/>
      </rPr>
      <t>Fotovoltaico (pannelli fotovoltaici che azionano una pompa di calore elettrica)</t>
    </r>
  </si>
  <si>
    <r>
      <t>¨</t>
    </r>
    <r>
      <rPr>
        <sz val="7"/>
        <color rgb="FF000000"/>
        <rFont val="Times New Roman"/>
        <family val="1"/>
      </rPr>
      <t xml:space="preserve">  </t>
    </r>
    <r>
      <rPr>
        <sz val="9"/>
        <color rgb="FF000000"/>
        <rFont val="Arial"/>
        <family val="2"/>
      </rPr>
      <t>Geotermico (pompe di calore con sonda geotermica, pozzi di Lardarello, etc.)</t>
    </r>
  </si>
  <si>
    <r>
      <t>2)</t>
    </r>
    <r>
      <rPr>
        <b/>
        <sz val="7"/>
        <color rgb="FF000000"/>
        <rFont val="Times New Roman"/>
        <family val="1"/>
      </rPr>
      <t xml:space="preserve">      </t>
    </r>
    <r>
      <rPr>
        <b/>
        <sz val="9"/>
        <color rgb="FF000000"/>
        <rFont val="Arial"/>
        <family val="2"/>
      </rPr>
      <t>Quale grandezza fisica produce la sensazione sonora nell’orecchio umano?</t>
    </r>
  </si>
  <si>
    <r>
      <t xml:space="preserve">4) cosa rappresenta un valore di </t>
    </r>
    <r>
      <rPr>
        <b/>
        <i/>
        <sz val="9"/>
        <color rgb="FF000000"/>
        <rFont val="Arial"/>
        <family val="2"/>
      </rPr>
      <t>indoor air quality</t>
    </r>
    <r>
      <rPr>
        <b/>
        <sz val="9"/>
        <color rgb="FF000000"/>
        <rFont val="Arial"/>
        <family val="2"/>
      </rPr>
      <t xml:space="preserve"> = 1 decipol?</t>
    </r>
  </si>
  <si>
    <r>
      <t>¨</t>
    </r>
    <r>
      <rPr>
        <sz val="7"/>
        <color rgb="FF000000"/>
        <rFont val="Times New Roman"/>
        <family val="1"/>
      </rPr>
      <t xml:space="preserve">  </t>
    </r>
    <r>
      <rPr>
        <sz val="9"/>
        <color rgb="FF000000"/>
        <rFont val="Arial"/>
        <family val="2"/>
      </rPr>
      <t>E’ la minima variazione di qualità dell’aria percepibile da un essere umano</t>
    </r>
  </si>
  <si>
    <r>
      <t>¨</t>
    </r>
    <r>
      <rPr>
        <sz val="7"/>
        <color rgb="FF000000"/>
        <rFont val="Times New Roman"/>
        <family val="1"/>
      </rPr>
      <t xml:space="preserve">  </t>
    </r>
    <r>
      <rPr>
        <sz val="9"/>
        <color rgb="FF000000"/>
        <rFont val="Arial"/>
        <family val="2"/>
      </rPr>
      <t xml:space="preserve">E’ il valore di </t>
    </r>
    <r>
      <rPr>
        <i/>
        <sz val="9"/>
        <color rgb="FF000000"/>
        <rFont val="Arial"/>
        <family val="2"/>
      </rPr>
      <t>indoor air quality</t>
    </r>
    <r>
      <rPr>
        <sz val="9"/>
        <color rgb="FF000000"/>
        <rFont val="Arial"/>
        <family val="2"/>
      </rPr>
      <t xml:space="preserve"> che si stabilisce in un locale avente un volume di 10 m</t>
    </r>
    <r>
      <rPr>
        <vertAlign val="superscript"/>
        <sz val="9"/>
        <color rgb="FF000000"/>
        <rFont val="Arial"/>
        <family val="2"/>
      </rPr>
      <t>3</t>
    </r>
    <r>
      <rPr>
        <sz val="9"/>
        <color rgb="FF000000"/>
        <rFont val="Arial"/>
        <family val="2"/>
      </rPr>
      <t xml:space="preserve"> al cui interno si trova una persona in quiete, che emette  1 olf.</t>
    </r>
  </si>
  <si>
    <r>
      <t>¨</t>
    </r>
    <r>
      <rPr>
        <sz val="7"/>
        <color rgb="FF000000"/>
        <rFont val="Times New Roman"/>
        <family val="1"/>
      </rPr>
      <t xml:space="preserve">  </t>
    </r>
    <r>
      <rPr>
        <sz val="9"/>
        <color rgb="FF000000"/>
        <rFont val="Arial"/>
        <family val="2"/>
      </rPr>
      <t xml:space="preserve">E’ il valore di </t>
    </r>
    <r>
      <rPr>
        <i/>
        <sz val="9"/>
        <color rgb="FF000000"/>
        <rFont val="Arial"/>
        <family val="2"/>
      </rPr>
      <t>indoor air quality</t>
    </r>
    <r>
      <rPr>
        <sz val="9"/>
        <color rgb="FF000000"/>
        <rFont val="Arial"/>
        <family val="2"/>
      </rPr>
      <t xml:space="preserve"> che si stabilisce in un locale avente un ricambio d’aria 10 m</t>
    </r>
    <r>
      <rPr>
        <vertAlign val="superscript"/>
        <sz val="9"/>
        <color rgb="FF000000"/>
        <rFont val="Arial"/>
        <family val="2"/>
      </rPr>
      <t>3</t>
    </r>
    <r>
      <rPr>
        <sz val="9"/>
        <color rgb="FF000000"/>
        <rFont val="Arial"/>
        <family val="2"/>
      </rPr>
      <t>/h al cui interno si trova una persona in quiete, che emette  1 olf.</t>
    </r>
  </si>
  <si>
    <r>
      <t>¨</t>
    </r>
    <r>
      <rPr>
        <sz val="7"/>
        <color rgb="FF000000"/>
        <rFont val="Times New Roman"/>
        <family val="1"/>
      </rPr>
      <t xml:space="preserve">  </t>
    </r>
    <r>
      <rPr>
        <sz val="9"/>
        <color rgb="FF000000"/>
        <rFont val="Arial"/>
        <family val="2"/>
      </rPr>
      <t xml:space="preserve">E’ il valore di </t>
    </r>
    <r>
      <rPr>
        <i/>
        <sz val="9"/>
        <color rgb="FF000000"/>
        <rFont val="Arial"/>
        <family val="2"/>
      </rPr>
      <t>indoor air quality</t>
    </r>
    <r>
      <rPr>
        <sz val="9"/>
        <color rgb="FF000000"/>
        <rFont val="Arial"/>
        <family val="2"/>
      </rPr>
      <t xml:space="preserve"> che si stabilisce in un locale avente un ricambio d’aria 10 l/s al cui interno si trova una persona in quiete, che emette  1 olf.</t>
    </r>
  </si>
  <si>
    <r>
      <t>¨</t>
    </r>
    <r>
      <rPr>
        <sz val="7"/>
        <color rgb="FF000000"/>
        <rFont val="Times New Roman"/>
        <family val="1"/>
      </rPr>
      <t xml:space="preserve">  </t>
    </r>
    <r>
      <rPr>
        <sz val="9"/>
        <color rgb="FF000000"/>
        <rFont val="Arial"/>
        <family val="2"/>
      </rPr>
      <t xml:space="preserve">E’ il valore di </t>
    </r>
    <r>
      <rPr>
        <i/>
        <sz val="9"/>
        <color rgb="FF000000"/>
        <rFont val="Arial"/>
        <family val="2"/>
      </rPr>
      <t>indoor air quality</t>
    </r>
    <r>
      <rPr>
        <sz val="9"/>
        <color rgb="FF000000"/>
        <rFont val="Arial"/>
        <family val="2"/>
      </rPr>
      <t xml:space="preserve"> che si ritiene accettabile per un locale a destinazione residenziale o uffici</t>
    </r>
  </si>
  <si>
    <t>Esercizi: 3 pt. cadauno se esatti, 0 se errati</t>
  </si>
  <si>
    <t>5) Attraverso un camino fuoriesce una portata di aria calda pari a 3+F kg/s, ad una temperatura di 200+E*10 °C. Determinare la potenza termica che potrebbe venire recuperata da uno scambiatore di calore, se la temperatura di uscita dallo stesso fosse di 40+E °C</t>
  </si>
  <si>
    <t xml:space="preserve">     =</t>
  </si>
  <si>
    <r>
      <t>8) Un locale è dotato di riscaldamento a pannelli radianti a pavimento. Esso ha una superficie di 10+F m</t>
    </r>
    <r>
      <rPr>
        <b/>
        <vertAlign val="superscript"/>
        <sz val="9"/>
        <color rgb="FF000000"/>
        <rFont val="Arial"/>
        <family val="2"/>
      </rPr>
      <t>2</t>
    </r>
    <r>
      <rPr>
        <b/>
        <sz val="9"/>
        <color rgb="FF000000"/>
        <rFont val="Arial"/>
        <family val="2"/>
      </rPr>
      <t>; per venire riscaldato a 20 °C abbisogna di una potenza di 1000+E*20 W. Se il coefficiente di scambio termico sulla superficie del pavimento è pari a 6+D/2 W/m</t>
    </r>
    <r>
      <rPr>
        <b/>
        <vertAlign val="superscript"/>
        <sz val="9"/>
        <color rgb="FF000000"/>
        <rFont val="Arial"/>
        <family val="2"/>
      </rPr>
      <t>2</t>
    </r>
    <r>
      <rPr>
        <b/>
        <sz val="9"/>
        <color rgb="FF000000"/>
        <rFont val="Arial"/>
        <family val="2"/>
      </rPr>
      <t>K, determinare la temperature del pavimento.</t>
    </r>
  </si>
  <si>
    <t>Tp =</t>
  </si>
  <si>
    <t>q =</t>
  </si>
  <si>
    <t>W/m2</t>
  </si>
  <si>
    <t>h =</t>
  </si>
  <si>
    <t>W/m2K</t>
  </si>
  <si>
    <t>°C</t>
  </si>
  <si>
    <t>Qpunto = Mpunto *cp *DeltaT</t>
  </si>
  <si>
    <t>DeltaT =</t>
  </si>
  <si>
    <t>=h*DeltaT</t>
  </si>
  <si>
    <t>DeltaT = q/h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</si>
</sst>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3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i/>
      <sz val="9"/>
      <color rgb="FF000000"/>
      <name val="Arial"/>
      <family val="2"/>
    </font>
    <font>
      <sz val="9"/>
      <color rgb="FF000000"/>
      <name val="Wingdings"/>
      <charset val="2"/>
    </font>
    <font>
      <sz val="7"/>
      <color rgb="FF000000"/>
      <name val="Times New Roman"/>
      <family val="1"/>
    </font>
    <font>
      <sz val="10"/>
      <name val="Arial"/>
      <family val="2"/>
    </font>
    <font>
      <vertAlign val="superscript"/>
      <sz val="9"/>
      <color rgb="FF000000"/>
      <name val="Arial"/>
      <family val="2"/>
    </font>
    <font>
      <b/>
      <sz val="7"/>
      <color rgb="FF000000"/>
      <name val="Times New Roman"/>
      <family val="1"/>
    </font>
    <font>
      <b/>
      <vertAlign val="superscript"/>
      <sz val="9"/>
      <color rgb="FF000000"/>
      <name val="Arial"/>
      <family val="2"/>
    </font>
    <font>
      <b/>
      <i/>
      <sz val="9"/>
      <color rgb="FF000000"/>
      <name val="Arial"/>
      <family val="2"/>
    </font>
    <font>
      <i/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7" fillId="0" borderId="0"/>
  </cellStyleXfs>
  <cellXfs count="26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left" vertical="center" indent="4"/>
    </xf>
    <xf numFmtId="0" fontId="3" fillId="0" borderId="0" xfId="0" applyFont="1" applyAlignment="1">
      <alignment vertical="center"/>
    </xf>
    <xf numFmtId="0" fontId="1" fillId="0" borderId="0" xfId="0" applyFont="1"/>
    <xf numFmtId="0" fontId="0" fillId="2" borderId="0" xfId="0" applyFill="1"/>
    <xf numFmtId="0" fontId="0" fillId="0" borderId="0" xfId="0" applyFill="1"/>
    <xf numFmtId="0" fontId="4" fillId="3" borderId="0" xfId="0" applyFont="1" applyFill="1" applyAlignment="1">
      <alignment vertical="center"/>
    </xf>
    <xf numFmtId="0" fontId="7" fillId="0" borderId="0" xfId="1"/>
    <xf numFmtId="0" fontId="3" fillId="3" borderId="0" xfId="0" applyFont="1" applyFill="1" applyAlignment="1">
      <alignment vertical="center"/>
    </xf>
    <xf numFmtId="0" fontId="3" fillId="0" borderId="0" xfId="0" applyFont="1" applyAlignment="1">
      <alignment horizontal="left" vertical="center" indent="2"/>
    </xf>
    <xf numFmtId="0" fontId="4" fillId="0" borderId="0" xfId="0" applyFont="1" applyAlignment="1">
      <alignment horizontal="left" vertical="center" indent="2"/>
    </xf>
    <xf numFmtId="0" fontId="2" fillId="0" borderId="0" xfId="0" applyFont="1" applyAlignment="1">
      <alignment horizontal="left" vertical="center" indent="4"/>
    </xf>
    <xf numFmtId="0" fontId="4" fillId="0" borderId="0" xfId="0" applyFont="1" applyAlignment="1">
      <alignment horizontal="left" vertical="center" indent="4"/>
    </xf>
    <xf numFmtId="164" fontId="1" fillId="0" borderId="1" xfId="0" applyNumberFormat="1" applyFont="1" applyBorder="1"/>
    <xf numFmtId="0" fontId="1" fillId="0" borderId="2" xfId="0" applyFont="1" applyBorder="1"/>
    <xf numFmtId="164" fontId="1" fillId="0" borderId="0" xfId="0" applyNumberFormat="1" applyFont="1" applyBorder="1"/>
    <xf numFmtId="0" fontId="1" fillId="0" borderId="0" xfId="0" applyFont="1" applyBorder="1"/>
    <xf numFmtId="1" fontId="1" fillId="0" borderId="1" xfId="0" applyNumberFormat="1" applyFont="1" applyBorder="1"/>
    <xf numFmtId="0" fontId="12" fillId="0" borderId="0" xfId="0" applyFont="1"/>
    <xf numFmtId="0" fontId="4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 wrapText="1"/>
    </xf>
    <xf numFmtId="0" fontId="0" fillId="0" borderId="0" xfId="0" applyFill="1" applyAlignment="1">
      <alignment wrapText="1"/>
    </xf>
    <xf numFmtId="0" fontId="0" fillId="0" borderId="0" xfId="0" quotePrefix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32084</xdr:colOff>
      <xdr:row>45</xdr:row>
      <xdr:rowOff>104274</xdr:rowOff>
    </xdr:from>
    <xdr:to>
      <xdr:col>22</xdr:col>
      <xdr:colOff>328947</xdr:colOff>
      <xdr:row>48</xdr:row>
      <xdr:rowOff>17963</xdr:rowOff>
    </xdr:to>
    <xdr:pic>
      <xdr:nvPicPr>
        <xdr:cNvPr id="7" name="Picture 6" descr="FREquationA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7095" y="7371348"/>
          <a:ext cx="5783263" cy="4270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0</xdr:colOff>
          <xdr:row>43</xdr:row>
          <xdr:rowOff>0</xdr:rowOff>
        </xdr:from>
        <xdr:to>
          <xdr:col>9</xdr:col>
          <xdr:colOff>152400</xdr:colOff>
          <xdr:row>44</xdr:row>
          <xdr:rowOff>60960</xdr:rowOff>
        </xdr:to>
        <xdr:sp macro="" textlink="">
          <xdr:nvSpPr>
            <xdr:cNvPr id="1032" name="Object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arina/My%20Documents/Esami/59%20-%20Esame%20di%20Fisica%20Tecnica%20del%207%20luglio%2020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ncipale"/>
      <sheetName val="Calcoli"/>
      <sheetName val="Proprietà_H2O"/>
      <sheetName val="Graf_prop_H2O"/>
      <sheetName val="Cr"/>
      <sheetName val="Grafico_Cr"/>
      <sheetName val="Ps"/>
      <sheetName val="Grafico_Ps"/>
      <sheetName val="Ni"/>
      <sheetName val="Grafico_Ni"/>
    </sheetNames>
    <sheetDataSet>
      <sheetData sheetId="0"/>
      <sheetData sheetId="1">
        <row r="29">
          <cell r="G29">
            <v>19230.76923076923</v>
          </cell>
        </row>
      </sheetData>
      <sheetData sheetId="2"/>
      <sheetData sheetId="3" refreshError="1"/>
      <sheetData sheetId="4"/>
      <sheetData sheetId="5" refreshError="1"/>
      <sheetData sheetId="6"/>
      <sheetData sheetId="7" refreshError="1"/>
      <sheetData sheetId="8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59"/>
  <sheetViews>
    <sheetView tabSelected="1" topLeftCell="G38" zoomScale="120" zoomScaleNormal="120" workbookViewId="0">
      <selection activeCell="K58" sqref="K58"/>
    </sheetView>
  </sheetViews>
  <sheetFormatPr defaultRowHeight="13.2" x14ac:dyDescent="0.25"/>
  <cols>
    <col min="2" max="2" width="10" bestFit="1" customWidth="1"/>
  </cols>
  <sheetData>
    <row r="1" spans="1:16" x14ac:dyDescent="0.25">
      <c r="A1" s="5" t="s">
        <v>43</v>
      </c>
      <c r="B1" s="5"/>
    </row>
    <row r="2" spans="1:16" x14ac:dyDescent="0.25">
      <c r="A2" s="5"/>
      <c r="B2" s="5"/>
    </row>
    <row r="3" spans="1:16" x14ac:dyDescent="0.25">
      <c r="A3" s="5" t="s">
        <v>0</v>
      </c>
      <c r="B3" s="5">
        <v>271338</v>
      </c>
    </row>
    <row r="4" spans="1:16" s="7" customFormat="1" x14ac:dyDescent="0.25"/>
    <row r="5" spans="1:16" s="7" customFormat="1" x14ac:dyDescent="0.25">
      <c r="A5" s="4" t="s">
        <v>44</v>
      </c>
      <c r="B5"/>
      <c r="C5"/>
      <c r="D5"/>
      <c r="E5"/>
      <c r="F5"/>
      <c r="G5"/>
      <c r="H5"/>
      <c r="I5"/>
      <c r="J5"/>
      <c r="K5"/>
      <c r="O5" s="9" t="s">
        <v>0</v>
      </c>
      <c r="P5" s="9">
        <f>mat</f>
        <v>271338</v>
      </c>
    </row>
    <row r="6" spans="1:16" s="7" customFormat="1" x14ac:dyDescent="0.25">
      <c r="A6" s="2" t="s">
        <v>45</v>
      </c>
      <c r="B6"/>
      <c r="C6"/>
      <c r="D6"/>
      <c r="E6"/>
      <c r="F6"/>
      <c r="G6"/>
      <c r="H6"/>
      <c r="I6"/>
      <c r="J6"/>
      <c r="K6"/>
      <c r="O6" s="9" t="s">
        <v>1</v>
      </c>
      <c r="P6" s="9">
        <f>INT(P5/100000)</f>
        <v>2</v>
      </c>
    </row>
    <row r="7" spans="1:16" x14ac:dyDescent="0.25">
      <c r="A7" s="3" t="s">
        <v>46</v>
      </c>
      <c r="B7" s="6"/>
      <c r="C7" s="6"/>
      <c r="D7" s="6"/>
      <c r="E7" s="6"/>
      <c r="F7" s="6"/>
      <c r="G7" s="6"/>
      <c r="H7" s="6"/>
      <c r="O7" s="9" t="s">
        <v>2</v>
      </c>
      <c r="P7" s="9">
        <f>INT((P5-P6*100000)/10000)</f>
        <v>7</v>
      </c>
    </row>
    <row r="8" spans="1:16" x14ac:dyDescent="0.25">
      <c r="A8" s="3" t="s">
        <v>47</v>
      </c>
      <c r="B8" s="6"/>
      <c r="C8" s="6"/>
      <c r="D8" s="6"/>
      <c r="E8" s="6"/>
      <c r="F8" s="6"/>
      <c r="G8" s="6"/>
      <c r="H8" s="6"/>
      <c r="O8" s="9" t="s">
        <v>3</v>
      </c>
      <c r="P8" s="9">
        <f>INT((P5-P6*100000-P7*10000)/1000)</f>
        <v>1</v>
      </c>
    </row>
    <row r="9" spans="1:16" x14ac:dyDescent="0.25">
      <c r="A9" s="3" t="s">
        <v>48</v>
      </c>
      <c r="B9" s="6"/>
      <c r="C9" s="6"/>
      <c r="D9" s="6"/>
      <c r="E9" s="6"/>
      <c r="F9" s="6"/>
      <c r="G9" s="6"/>
      <c r="H9" s="6"/>
      <c r="O9" s="9" t="s">
        <v>4</v>
      </c>
      <c r="P9" s="9">
        <f>INT((P5-P6*100000-P7*10000-P8*1000)/100)</f>
        <v>3</v>
      </c>
    </row>
    <row r="10" spans="1:16" x14ac:dyDescent="0.25">
      <c r="A10" s="3" t="s">
        <v>49</v>
      </c>
      <c r="B10" s="6"/>
      <c r="C10" s="6"/>
      <c r="D10" s="6"/>
      <c r="E10" s="6"/>
      <c r="F10" s="6"/>
      <c r="G10" s="6"/>
      <c r="H10" s="6"/>
      <c r="O10" s="9" t="s">
        <v>5</v>
      </c>
      <c r="P10" s="9">
        <f>INT((P5-P6*100000-P7*10000-P8*1000-P9*100)/10)</f>
        <v>3</v>
      </c>
    </row>
    <row r="11" spans="1:16" x14ac:dyDescent="0.25">
      <c r="A11" s="3" t="s">
        <v>50</v>
      </c>
      <c r="B11" s="6"/>
      <c r="C11" s="6"/>
      <c r="D11" s="6"/>
      <c r="E11" s="6"/>
      <c r="F11" s="6"/>
      <c r="G11" s="6"/>
      <c r="H11" s="6"/>
      <c r="O11" s="9" t="s">
        <v>6</v>
      </c>
      <c r="P11" s="9">
        <f>INT((P5-P6*100000-P7*10000-P8*1000-P9*100-P10*10))</f>
        <v>8</v>
      </c>
    </row>
    <row r="12" spans="1:16" x14ac:dyDescent="0.25">
      <c r="A12" s="3" t="s">
        <v>51</v>
      </c>
      <c r="B12" s="6"/>
      <c r="C12" s="6"/>
      <c r="D12" s="6"/>
      <c r="E12" s="6"/>
      <c r="F12" s="6"/>
      <c r="G12" s="6"/>
      <c r="H12" s="6"/>
    </row>
    <row r="13" spans="1:16" x14ac:dyDescent="0.25">
      <c r="A13" s="3" t="s">
        <v>52</v>
      </c>
      <c r="B13" s="6"/>
      <c r="C13" s="6"/>
      <c r="D13" s="6"/>
      <c r="E13" s="6"/>
      <c r="F13" s="6"/>
      <c r="G13" s="6"/>
      <c r="H13" s="6"/>
    </row>
    <row r="14" spans="1:16" x14ac:dyDescent="0.25">
      <c r="A14" s="3" t="s">
        <v>53</v>
      </c>
      <c r="B14" s="6"/>
      <c r="C14" s="6"/>
      <c r="D14" s="6"/>
      <c r="E14" s="6"/>
      <c r="F14" s="6"/>
      <c r="G14" s="6"/>
      <c r="H14" s="6"/>
    </row>
    <row r="15" spans="1:16" x14ac:dyDescent="0.25">
      <c r="A15" s="1"/>
    </row>
    <row r="16" spans="1:16" x14ac:dyDescent="0.25">
      <c r="A16" s="11" t="s">
        <v>54</v>
      </c>
    </row>
    <row r="17" spans="1:11" x14ac:dyDescent="0.25">
      <c r="A17" s="12" t="s">
        <v>10</v>
      </c>
    </row>
    <row r="18" spans="1:11" x14ac:dyDescent="0.25">
      <c r="A18" s="3" t="s">
        <v>11</v>
      </c>
    </row>
    <row r="19" spans="1:11" x14ac:dyDescent="0.25">
      <c r="A19" s="3" t="s">
        <v>12</v>
      </c>
      <c r="B19" s="6"/>
      <c r="C19" s="6"/>
      <c r="D19" s="6"/>
      <c r="E19" s="6"/>
    </row>
    <row r="20" spans="1:11" x14ac:dyDescent="0.25">
      <c r="A20" s="3" t="s">
        <v>13</v>
      </c>
      <c r="B20" s="7"/>
      <c r="C20" s="7"/>
      <c r="D20" s="7"/>
      <c r="E20" s="7"/>
    </row>
    <row r="21" spans="1:11" x14ac:dyDescent="0.25">
      <c r="A21" s="3" t="s">
        <v>14</v>
      </c>
    </row>
    <row r="22" spans="1:11" x14ac:dyDescent="0.25">
      <c r="A22" s="3" t="s">
        <v>15</v>
      </c>
    </row>
    <row r="23" spans="1:11" x14ac:dyDescent="0.25">
      <c r="A23" s="3" t="s">
        <v>16</v>
      </c>
    </row>
    <row r="24" spans="1:11" x14ac:dyDescent="0.25">
      <c r="A24" s="13"/>
    </row>
    <row r="25" spans="1:11" x14ac:dyDescent="0.25">
      <c r="A25" s="11" t="s">
        <v>18</v>
      </c>
      <c r="B25" s="7"/>
      <c r="C25" s="7"/>
      <c r="D25" s="7"/>
      <c r="E25" s="7"/>
      <c r="F25" s="7"/>
      <c r="G25" s="7"/>
      <c r="H25" s="7"/>
      <c r="I25" s="7"/>
      <c r="J25" s="7"/>
      <c r="K25" s="7"/>
    </row>
    <row r="26" spans="1:11" x14ac:dyDescent="0.25">
      <c r="A26" s="14" t="s">
        <v>17</v>
      </c>
      <c r="B26" s="7"/>
      <c r="C26" s="7"/>
      <c r="D26" s="7"/>
      <c r="E26" s="7"/>
      <c r="F26" s="7"/>
      <c r="G26" s="7"/>
      <c r="H26" s="7"/>
      <c r="I26" s="7"/>
      <c r="J26" s="7"/>
      <c r="K26" s="7"/>
    </row>
    <row r="27" spans="1:11" x14ac:dyDescent="0.25">
      <c r="A27" s="3" t="s">
        <v>19</v>
      </c>
    </row>
    <row r="28" spans="1:11" x14ac:dyDescent="0.25">
      <c r="A28" s="3" t="s">
        <v>20</v>
      </c>
      <c r="B28" s="6"/>
      <c r="C28" s="6"/>
      <c r="D28" s="6"/>
      <c r="E28" s="6"/>
      <c r="F28" s="6"/>
      <c r="G28" s="6"/>
      <c r="H28" s="6"/>
      <c r="I28" s="6"/>
      <c r="J28" s="6"/>
      <c r="K28" s="6"/>
    </row>
    <row r="29" spans="1:11" x14ac:dyDescent="0.25">
      <c r="A29" s="3" t="s">
        <v>21</v>
      </c>
      <c r="B29" s="6"/>
      <c r="C29" s="6"/>
      <c r="D29" s="6"/>
      <c r="E29" s="6"/>
      <c r="F29" s="6"/>
      <c r="G29" s="6"/>
      <c r="H29" s="6"/>
      <c r="I29" s="6"/>
      <c r="J29" s="6"/>
      <c r="K29" s="6"/>
    </row>
    <row r="30" spans="1:11" x14ac:dyDescent="0.25">
      <c r="A30" s="3" t="s">
        <v>22</v>
      </c>
    </row>
    <row r="31" spans="1:11" x14ac:dyDescent="0.25">
      <c r="A31" s="3" t="s">
        <v>23</v>
      </c>
    </row>
    <row r="32" spans="1:11" x14ac:dyDescent="0.25">
      <c r="A32" s="4"/>
    </row>
    <row r="33" spans="1:16" x14ac:dyDescent="0.25">
      <c r="A33" s="4" t="s">
        <v>55</v>
      </c>
    </row>
    <row r="34" spans="1:16" x14ac:dyDescent="0.25">
      <c r="A34" s="2" t="s">
        <v>17</v>
      </c>
      <c r="B34" s="7"/>
      <c r="C34" s="7"/>
      <c r="D34" s="7"/>
      <c r="E34" s="7"/>
      <c r="F34" s="7"/>
      <c r="G34" s="7"/>
    </row>
    <row r="35" spans="1:16" x14ac:dyDescent="0.25">
      <c r="A35" s="3" t="s">
        <v>56</v>
      </c>
    </row>
    <row r="36" spans="1:16" x14ac:dyDescent="0.25">
      <c r="A36" s="3" t="s">
        <v>57</v>
      </c>
    </row>
    <row r="37" spans="1:16" x14ac:dyDescent="0.25">
      <c r="A37" s="3" t="s">
        <v>58</v>
      </c>
    </row>
    <row r="38" spans="1:16" x14ac:dyDescent="0.25">
      <c r="A38" s="3" t="s">
        <v>59</v>
      </c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</row>
    <row r="39" spans="1:16" x14ac:dyDescent="0.25">
      <c r="A39" s="3" t="s">
        <v>60</v>
      </c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</row>
    <row r="40" spans="1:16" x14ac:dyDescent="0.25">
      <c r="A40" s="3"/>
    </row>
    <row r="41" spans="1:16" x14ac:dyDescent="0.25">
      <c r="A41" s="4" t="s">
        <v>61</v>
      </c>
    </row>
    <row r="42" spans="1:16" x14ac:dyDescent="0.25">
      <c r="A42" s="3"/>
    </row>
    <row r="43" spans="1:16" ht="42.6" customHeight="1" thickBot="1" x14ac:dyDescent="0.3">
      <c r="A43" s="23" t="s">
        <v>62</v>
      </c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7"/>
      <c r="N43" s="7"/>
    </row>
    <row r="44" spans="1:16" ht="13.8" thickBot="1" x14ac:dyDescent="0.3">
      <c r="A44" s="20" t="s">
        <v>7</v>
      </c>
      <c r="J44" t="s">
        <v>63</v>
      </c>
      <c r="K44" s="19">
        <f>(3+F)*1005*DeltaT</f>
        <v>2067285</v>
      </c>
      <c r="L44" s="16" t="s">
        <v>36</v>
      </c>
      <c r="N44" t="s">
        <v>71</v>
      </c>
    </row>
    <row r="45" spans="1:16" x14ac:dyDescent="0.25">
      <c r="A45" s="2"/>
      <c r="J45" s="1"/>
      <c r="K45" s="17"/>
      <c r="L45" s="18"/>
      <c r="N45" t="s">
        <v>72</v>
      </c>
      <c r="O45">
        <f>200+E*10-(40+E)</f>
        <v>187</v>
      </c>
      <c r="P45" t="s">
        <v>70</v>
      </c>
    </row>
    <row r="46" spans="1:16" x14ac:dyDescent="0.25">
      <c r="A46" s="2"/>
    </row>
    <row r="47" spans="1:16" x14ac:dyDescent="0.25">
      <c r="A47" s="2"/>
    </row>
    <row r="48" spans="1:16" ht="13.8" thickBot="1" x14ac:dyDescent="0.3">
      <c r="A48" s="4" t="s">
        <v>24</v>
      </c>
    </row>
    <row r="49" spans="1:19" ht="13.8" thickBot="1" x14ac:dyDescent="0.3">
      <c r="A49" s="8" t="s">
        <v>7</v>
      </c>
      <c r="J49" s="1" t="s">
        <v>33</v>
      </c>
      <c r="K49" s="15">
        <f>R50+O50</f>
        <v>94.311219171148679</v>
      </c>
      <c r="L49" s="16" t="s">
        <v>28</v>
      </c>
      <c r="N49" t="s">
        <v>29</v>
      </c>
      <c r="O49">
        <f>100+E*100</f>
        <v>400</v>
      </c>
      <c r="P49" t="s">
        <v>30</v>
      </c>
      <c r="Q49" t="s">
        <v>31</v>
      </c>
      <c r="R49">
        <f>1+F/10</f>
        <v>1.8</v>
      </c>
      <c r="S49" t="s">
        <v>32</v>
      </c>
    </row>
    <row r="50" spans="1:19" x14ac:dyDescent="0.25">
      <c r="N50" t="s">
        <v>34</v>
      </c>
      <c r="O50">
        <f>10*LOG10(35041384000000000*O49^8/((20.598997^2+O49^2)^2*(107.65265^2+O49^2)*(737.86223^2+O49^2)*(12194.217^2+O49^2)^2))</f>
        <v>-4.773631017637828</v>
      </c>
      <c r="P50" t="s">
        <v>8</v>
      </c>
      <c r="Q50" t="s">
        <v>25</v>
      </c>
      <c r="R50">
        <f>20*LOG10(R49/0.00002)</f>
        <v>99.084850188786504</v>
      </c>
      <c r="S50" t="s">
        <v>8</v>
      </c>
    </row>
    <row r="52" spans="1:19" ht="13.8" thickBot="1" x14ac:dyDescent="0.3">
      <c r="A52" s="10" t="s">
        <v>26</v>
      </c>
    </row>
    <row r="53" spans="1:19" ht="13.8" thickBot="1" x14ac:dyDescent="0.3">
      <c r="A53" s="2" t="s">
        <v>7</v>
      </c>
      <c r="J53" s="1" t="s">
        <v>27</v>
      </c>
      <c r="K53" s="19">
        <f>PHI/Omega</f>
        <v>2317.5</v>
      </c>
      <c r="L53" s="16" t="s">
        <v>42</v>
      </c>
      <c r="N53" t="s">
        <v>35</v>
      </c>
      <c r="O53">
        <f>10+F</f>
        <v>18</v>
      </c>
      <c r="P53" t="s">
        <v>36</v>
      </c>
      <c r="Q53" t="s">
        <v>37</v>
      </c>
      <c r="R53">
        <f>100+E</f>
        <v>103</v>
      </c>
      <c r="S53" t="s">
        <v>38</v>
      </c>
    </row>
    <row r="54" spans="1:19" x14ac:dyDescent="0.25">
      <c r="A54" s="2"/>
      <c r="J54" s="1"/>
      <c r="N54" t="s">
        <v>39</v>
      </c>
      <c r="O54">
        <f>W*Eta</f>
        <v>1854</v>
      </c>
      <c r="P54" t="s">
        <v>40</v>
      </c>
      <c r="Q54" t="s">
        <v>41</v>
      </c>
      <c r="R54">
        <f>0.5+D/10</f>
        <v>0.8</v>
      </c>
      <c r="S54" t="s">
        <v>9</v>
      </c>
    </row>
    <row r="55" spans="1:19" x14ac:dyDescent="0.25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</row>
    <row r="56" spans="1:19" ht="43.8" customHeight="1" thickBot="1" x14ac:dyDescent="0.3">
      <c r="A56" s="23" t="s">
        <v>64</v>
      </c>
      <c r="B56" s="24"/>
      <c r="C56" s="24"/>
      <c r="D56" s="24"/>
      <c r="E56" s="24"/>
      <c r="F56" s="24"/>
      <c r="G56" s="24"/>
      <c r="H56" s="24"/>
      <c r="I56" s="24"/>
      <c r="J56" s="24"/>
      <c r="K56" s="24"/>
      <c r="L56" s="24"/>
      <c r="M56" s="7"/>
      <c r="N56" s="7"/>
      <c r="O56" s="7"/>
      <c r="P56" s="7"/>
      <c r="Q56" s="7"/>
      <c r="R56" s="7"/>
      <c r="S56" s="7"/>
    </row>
    <row r="57" spans="1:19" ht="13.8" thickBot="1" x14ac:dyDescent="0.3">
      <c r="A57" s="21" t="s">
        <v>7</v>
      </c>
      <c r="B57" s="7"/>
      <c r="C57" s="7"/>
      <c r="D57" s="7"/>
      <c r="E57" s="7"/>
      <c r="F57" s="7"/>
      <c r="G57" s="7"/>
      <c r="H57" s="7"/>
      <c r="I57" s="7"/>
      <c r="J57" s="22" t="s">
        <v>65</v>
      </c>
      <c r="K57" s="15">
        <f>20+q/h</f>
        <v>27.851851851851851</v>
      </c>
      <c r="L57" s="16" t="s">
        <v>70</v>
      </c>
      <c r="M57" s="7"/>
      <c r="N57" s="7" t="s">
        <v>66</v>
      </c>
      <c r="O57" s="7">
        <f>(1000+E*20)/(10+F)</f>
        <v>58.888888888888886</v>
      </c>
      <c r="P57" s="7" t="s">
        <v>67</v>
      </c>
      <c r="Q57" s="25" t="s">
        <v>73</v>
      </c>
      <c r="R57" s="7"/>
      <c r="S57" s="7"/>
    </row>
    <row r="58" spans="1:19" x14ac:dyDescent="0.25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 t="s">
        <v>68</v>
      </c>
      <c r="O58" s="7">
        <f>6+D/2</f>
        <v>7.5</v>
      </c>
      <c r="P58" s="7" t="s">
        <v>69</v>
      </c>
      <c r="Q58" s="7" t="s">
        <v>74</v>
      </c>
      <c r="R58" s="7"/>
      <c r="S58" s="7"/>
    </row>
    <row r="59" spans="1:19" x14ac:dyDescent="0.25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</row>
  </sheetData>
  <mergeCells count="2">
    <mergeCell ref="A43:L43"/>
    <mergeCell ref="A56:L56"/>
  </mergeCells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Equation.3" shapeId="1032" r:id="rId4">
          <objectPr defaultSize="0" autoPict="0" r:id="rId5">
            <anchor moveWithCells="1" sizeWithCells="1">
              <from>
                <xdr:col>9</xdr:col>
                <xdr:colOff>0</xdr:colOff>
                <xdr:row>43</xdr:row>
                <xdr:rowOff>0</xdr:rowOff>
              </from>
              <to>
                <xdr:col>9</xdr:col>
                <xdr:colOff>152400</xdr:colOff>
                <xdr:row>44</xdr:row>
                <xdr:rowOff>60960</xdr:rowOff>
              </to>
            </anchor>
          </objectPr>
        </oleObject>
      </mc:Choice>
      <mc:Fallback>
        <oleObject progId="Equation.3" shapeId="1032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14</vt:i4>
      </vt:variant>
    </vt:vector>
  </HeadingPairs>
  <TitlesOfParts>
    <vt:vector size="15" baseType="lpstr">
      <vt:lpstr>FTA</vt:lpstr>
      <vt:lpstr>A</vt:lpstr>
      <vt:lpstr>B</vt:lpstr>
      <vt:lpstr>CC</vt:lpstr>
      <vt:lpstr>D</vt:lpstr>
      <vt:lpstr>DeltaT</vt:lpstr>
      <vt:lpstr>E</vt:lpstr>
      <vt:lpstr>Eta</vt:lpstr>
      <vt:lpstr>F</vt:lpstr>
      <vt:lpstr>h</vt:lpstr>
      <vt:lpstr>mat</vt:lpstr>
      <vt:lpstr>Omega</vt:lpstr>
      <vt:lpstr>PHI</vt:lpstr>
      <vt:lpstr>q</vt:lpstr>
      <vt:lpstr>W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Angelo Farina</dc:creator>
  <cp:lastModifiedBy>Angelo Farina</cp:lastModifiedBy>
  <dcterms:created xsi:type="dcterms:W3CDTF">2015-06-26T07:34:52Z</dcterms:created>
  <dcterms:modified xsi:type="dcterms:W3CDTF">2017-09-22T10:15:08Z</dcterms:modified>
</cp:coreProperties>
</file>