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21-07-2017\"/>
    </mc:Choice>
  </mc:AlternateContent>
  <bookViews>
    <workbookView xWindow="10320" yWindow="0" windowWidth="4272" windowHeight="6252"/>
  </bookViews>
  <sheets>
    <sheet name="Fisica Tecnica Ambientale" sheetId="1" r:id="rId1"/>
  </sheets>
  <functionGroups builtInGroupCount="18"/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'Fisica Tecnica Ambientale'!$P$4</definedName>
    <definedName name="AA">#REF!</definedName>
    <definedName name="AB">#REF!</definedName>
    <definedName name="B">'Fisica Tecnica Ambientale'!$P$5</definedName>
    <definedName name="BB">#REF!</definedName>
    <definedName name="CC">'Fisica Tecnica Ambientale'!$P$6</definedName>
    <definedName name="CCC">'Fisica Tecnica Ambientale'!#REF!</definedName>
    <definedName name="CD">#REF!</definedName>
    <definedName name="COP">'Fisica Tecnica Ambientale'!#REF!</definedName>
    <definedName name="cp">'Fisica Tecnica Ambientale'!#REF!</definedName>
    <definedName name="cpa">#REF!</definedName>
    <definedName name="cvn">#REF!</definedName>
    <definedName name="cvo">#REF!</definedName>
    <definedName name="Cx">#REF!</definedName>
    <definedName name="D">'Fisica Tecnica Ambientale'!$P$7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'Fisica Tecnica Ambientale'!$P$8</definedName>
    <definedName name="EE">#REF!</definedName>
    <definedName name="EF">#REF!</definedName>
    <definedName name="F">'Fisica Tecnica Ambientale'!$P$9</definedName>
    <definedName name="FF">#REF!</definedName>
    <definedName name="fr">'Fisica Tecnica Ambientale'!#REF!</definedName>
    <definedName name="freq">#REF!</definedName>
    <definedName name="hconv">#REF!</definedName>
    <definedName name="I">'Fisica Tecnica Ambientale'!#REF!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'Fisica Tecnica Ambientale'!#REF!</definedName>
    <definedName name="Ma">#REF!</definedName>
    <definedName name="Maria">'Fisica Tecnica Ambientale'!#REF!</definedName>
    <definedName name="mat">'Fisica Tecnica Ambientale'!$B$3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'Fisica Tecnica Ambientale'!#REF!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'Fisica Tecnica Ambientale'!#REF!</definedName>
    <definedName name="Qm">#REF!</definedName>
    <definedName name="Qpunto">'Fisica Tecnica Ambientale'!#REF!</definedName>
    <definedName name="QQ">#REF!</definedName>
    <definedName name="Qscamb">#REF!</definedName>
    <definedName name="Raria">#REF!</definedName>
    <definedName name="Rho">'Fisica Tecnica Ambientale'!#REF!</definedName>
    <definedName name="Rhoa">#REF!</definedName>
    <definedName name="RhoL">#REF!</definedName>
    <definedName name="RhoS">#REF!</definedName>
    <definedName name="RR">'Fisica Tecnica Ambientale'!#REF!</definedName>
    <definedName name="rrr">#REF!</definedName>
    <definedName name="rrrr">[1]Calcoli!$G$29</definedName>
    <definedName name="Rtot">#REF!</definedName>
    <definedName name="s">'Fisica Tecnica Ambientale'!#REF!</definedName>
    <definedName name="schj">#REF!</definedName>
    <definedName name="Sdiv">#REF!</definedName>
    <definedName name="Sigma">'Fisica Tecnica Ambientale'!#REF!</definedName>
    <definedName name="spess1">#REF!</definedName>
    <definedName name="spess2">#REF!</definedName>
    <definedName name="spess3">#REF!</definedName>
    <definedName name="T">'Fisica Tecnica Ambientale'!#REF!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'Fisica Tecnica Ambientale'!#REF!</definedName>
    <definedName name="Vfin">#REF!</definedName>
    <definedName name="Vn">#REF!</definedName>
    <definedName name="Vo">#REF!</definedName>
    <definedName name="Vol">#REF!</definedName>
    <definedName name="W">'Fisica Tecnica Ambientale'!#REF!</definedName>
    <definedName name="XX">#REF!</definedName>
    <definedName name="XXX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P3" i="1" l="1"/>
  <c r="P4" i="1" l="1"/>
  <c r="P5" i="1" s="1"/>
  <c r="P6" i="1" l="1"/>
  <c r="P7" i="1" s="1"/>
  <c r="P8" i="1" l="1"/>
  <c r="O50" i="1" l="1"/>
  <c r="M42" i="1"/>
  <c r="P9" i="1"/>
  <c r="K50" i="1" s="1"/>
  <c r="I46" i="1"/>
  <c r="I43" i="1"/>
  <c r="K56" i="1" l="1"/>
  <c r="O49" i="1"/>
</calcChain>
</file>

<file path=xl/sharedStrings.xml><?xml version="1.0" encoding="utf-8"?>
<sst xmlns="http://schemas.openxmlformats.org/spreadsheetml/2006/main" count="69" uniqueCount="61">
  <si>
    <t>Matricola</t>
  </si>
  <si>
    <t>A</t>
  </si>
  <si>
    <t>B</t>
  </si>
  <si>
    <t>C</t>
  </si>
  <si>
    <t>D</t>
  </si>
  <si>
    <t>E</t>
  </si>
  <si>
    <t>F</t>
  </si>
  <si>
    <t>La risposta deve contenere numero ed unità di misura, separati da uno spazio</t>
  </si>
  <si>
    <t>Una sola risposta, se esatta dà +4, se errata dà -4</t>
  </si>
  <si>
    <t>UR =</t>
  </si>
  <si>
    <t>kg</t>
  </si>
  <si>
    <t>Fisica Tecnica Ambientale - 21/07/2017</t>
  </si>
  <si>
    <t>Quali delle seguenti grandezze influenza la potenza termica che fuoriesce da una casa riscaldata attraverso le pareti cieche?</t>
  </si>
  <si>
    <r>
      <t>Ammesse risposte multiple - +2 in caso di risposta esatta, -2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</si>
  <si>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Superficie delle pareti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</si>
  <si>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Volume del locale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</si>
  <si>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Spessore delle pareti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</si>
  <si>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Conducibilità termica dei materiali che costituiscono la parete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</si>
  <si>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Permeabilità alla diffusione del vapore dei materiali che costituiscono la parete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</si>
  <si>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Temperatura entro e fuori il locale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</si>
  <si>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Umidità relativa entro e fuori il locale</t>
    </r>
  </si>
  <si>
    <t>Che differenza esiste fra grado igrometrico e titolo di una miscela di aria e vapore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</si>
  <si>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Nessuna: entrambi mi dicono quanto vapore di acqua è presente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</si>
  <si>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grado igrometrico è un indicatore soggettivo, mentre il titolo è una vera misura fisica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</si>
  <si>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Entrambi sono rapporti fra grandezze omogenee: il grado igrometrico è un rapporto fra pressioni, il titolo un rapporto fra masse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</si>
  <si>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Sono grandezze legate biunivocamente fra loro dal Diagramma Psicrometrico, per cui quando è nota una, si determina subito l’altra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</si>
  <si>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titolo è la massa di vapore contenuta in un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di aria, il grado igrometrico è il rapporto fra la pressione dell’aria e la pressione di saturazione del vapore.</t>
    </r>
  </si>
  <si>
    <r>
      <t xml:space="preserve">A parità delle altre grandezze, quali di queste influenzano il valore del coefficiente di assorbimento acustico apparente </t>
    </r>
    <r>
      <rPr>
        <b/>
        <sz val="9"/>
        <color rgb="FF000000"/>
        <rFont val="Symbol"/>
        <family val="1"/>
        <charset val="2"/>
      </rPr>
      <t xml:space="preserve">a </t>
    </r>
    <r>
      <rPr>
        <b/>
        <sz val="9"/>
        <color rgb="FF000000"/>
        <rFont val="Arial"/>
        <family val="2"/>
      </rPr>
      <t>di un materassino fonoassorbente posto contro ad una parete ?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</si>
  <si>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superficie della parete coperta dal materassino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</si>
  <si>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Lo spessore del materassino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</si>
  <si>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porosità del materassino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</si>
  <si>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frequenza del suono che lo colpisce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</si>
  <si>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potere fonoisolante della parete contro cui è posto il materiale fonoassorbente</t>
    </r>
  </si>
  <si>
    <t>La radiazione solare è caratterizzata da: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</si>
  <si>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Uno spettro perfettamente piatto (bianco)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</si>
  <si>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Uno spettro a forma di campana, quasi continuo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</si>
  <si>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temperatura di colore bassa (circa 3500K)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</si>
  <si>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temperatura di colore elevata (circa 5800K)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</si>
  <si>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 basso indice di resa cromatica (50-70)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</si>
  <si>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 alto indice di resa cromatica (95-100)</t>
    </r>
  </si>
  <si>
    <t>Esercizi (3 pt. cadauno se giusti, 0 pt. se errati o non fatti)</t>
  </si>
  <si>
    <t>Un ambiente contiene aria a 20+F °C ed U.R.=50+E/30 %. Usando il diagramma psicrometrico, determinare la temperatura di rugiada.</t>
  </si>
  <si>
    <t>Tr =</t>
  </si>
  <si>
    <t>Un ambiente contiene aria a 20+F °C ed U.R.=50+E/30 %. Usando il diagramma psicrometrico, determinare la temperatura di bulbo bagnato.</t>
  </si>
  <si>
    <t>Tb =</t>
  </si>
  <si>
    <t>Si misura il potere fonoisolante R di una parete, che risulta pari a 40+F dB alla frequenza di 400+E*10 Hz.</t>
  </si>
  <si>
    <r>
      <t>Sapendo che la parete ha una superficie di 10 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, stimare la sua massa.</t>
    </r>
  </si>
  <si>
    <r>
      <t>Determinare il fabbisogno termico per la ventilazione di un locale che richiede un ricambio d’aria di 0.2+F/40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/s con una temperatura esterna di 0 °C ad una temperatura interna di 20+E °C , ed è dotato di una VMC che ha un rendimento del 70+D %.</t>
    </r>
  </si>
  <si>
    <t>All’interno di una cantina viene allestita una palestra di culturismo, frequentata da un max di 30+F persone, ciascuna delle quale emette 5+E olf. Determinare la portata di ricambio d’aria affinchè il puzzo nel locale rimanga entro i 2 decipol.</t>
  </si>
  <si>
    <t>M = S/f*10^((R+44)/20) =</t>
  </si>
  <si>
    <t>R = 20*log10(M/S*f) - 44</t>
  </si>
  <si>
    <t>(M/S*f) = 10^((R+44)/20)</t>
  </si>
  <si>
    <t>R =</t>
  </si>
  <si>
    <t>dB</t>
  </si>
  <si>
    <t>f =</t>
  </si>
  <si>
    <t>Hz</t>
  </si>
  <si>
    <t xml:space="preserve">      Vpunto*rho*cp*DT(1-Eta) =</t>
  </si>
  <si>
    <t>W</t>
  </si>
  <si>
    <t xml:space="preserve">     10l/s*Npers*Nolf/Decipol =</t>
  </si>
  <si>
    <t>l/s</t>
  </si>
  <si>
    <r>
      <rPr>
        <b/>
        <sz val="10"/>
        <color theme="1"/>
        <rFont val="Calibri"/>
        <family val="2"/>
      </rPr>
      <t>°</t>
    </r>
    <r>
      <rPr>
        <b/>
        <sz val="9.5"/>
        <color theme="1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</si>
</sst>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9"/>
      <color rgb="FF000000"/>
      <name val="Symbol"/>
      <family val="1"/>
      <charset val="2"/>
    </font>
    <font>
      <vertAlign val="superscript"/>
      <sz val="9"/>
      <color rgb="FF000000"/>
      <name val="Arial"/>
      <family val="2"/>
    </font>
    <font>
      <b/>
      <sz val="10"/>
      <color theme="1"/>
      <name val="Calibri"/>
      <family val="2"/>
    </font>
    <font>
      <b/>
      <sz val="9.5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4" fillId="3" borderId="0" xfId="0" applyFont="1" applyFill="1" applyAlignment="1">
      <alignment vertical="center"/>
    </xf>
    <xf numFmtId="0" fontId="7" fillId="0" borderId="0" xfId="1"/>
    <xf numFmtId="0" fontId="0" fillId="3" borderId="0" xfId="0" applyFill="1" applyAlignment="1">
      <alignment vertical="center"/>
    </xf>
    <xf numFmtId="2" fontId="1" fillId="0" borderId="0" xfId="0" applyNumberFormat="1" applyFont="1"/>
    <xf numFmtId="0" fontId="0" fillId="0" borderId="0" xfId="0" applyAlignment="1">
      <alignment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quotePrefix="1"/>
    <xf numFmtId="0" fontId="12" fillId="0" borderId="0" xfId="0" applyFont="1" applyAlignment="1">
      <alignment vertical="center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24063</xdr:colOff>
          <xdr:row>52</xdr:row>
          <xdr:rowOff>0</xdr:rowOff>
        </xdr:from>
        <xdr:to>
          <xdr:col>7</xdr:col>
          <xdr:colOff>222183</xdr:colOff>
          <xdr:row>53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55</xdr:row>
          <xdr:rowOff>0</xdr:rowOff>
        </xdr:from>
        <xdr:to>
          <xdr:col>7</xdr:col>
          <xdr:colOff>190500</xdr:colOff>
          <xdr:row>55</xdr:row>
          <xdr:rowOff>144780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57"/>
  <sheetViews>
    <sheetView tabSelected="1" topLeftCell="A35" zoomScale="117" zoomScaleNormal="117" workbookViewId="0">
      <selection activeCell="K56" sqref="K56"/>
    </sheetView>
  </sheetViews>
  <sheetFormatPr defaultRowHeight="13.2" x14ac:dyDescent="0.25"/>
  <cols>
    <col min="2" max="2" width="10" bestFit="1" customWidth="1"/>
  </cols>
  <sheetData>
    <row r="1" spans="1:16" x14ac:dyDescent="0.25">
      <c r="A1" s="6" t="s">
        <v>11</v>
      </c>
      <c r="B1" s="6"/>
    </row>
    <row r="2" spans="1:16" x14ac:dyDescent="0.25">
      <c r="A2" s="6"/>
      <c r="B2" s="6"/>
    </row>
    <row r="3" spans="1:16" x14ac:dyDescent="0.25">
      <c r="A3" s="6" t="s">
        <v>0</v>
      </c>
      <c r="B3" s="6">
        <v>270151</v>
      </c>
      <c r="O3" s="10" t="s">
        <v>0</v>
      </c>
      <c r="P3" s="10">
        <f>mat</f>
        <v>270151</v>
      </c>
    </row>
    <row r="4" spans="1:16" s="8" customFormat="1" x14ac:dyDescent="0.25">
      <c r="O4" s="10" t="s">
        <v>1</v>
      </c>
      <c r="P4" s="10">
        <f>INT(P3/100000)</f>
        <v>2</v>
      </c>
    </row>
    <row r="5" spans="1:16" x14ac:dyDescent="0.25">
      <c r="A5" s="4" t="s">
        <v>12</v>
      </c>
      <c r="O5" s="10" t="s">
        <v>2</v>
      </c>
      <c r="P5" s="10">
        <f>INT((P3-P4*100000)/10000)</f>
        <v>7</v>
      </c>
    </row>
    <row r="6" spans="1:16" x14ac:dyDescent="0.25">
      <c r="A6" s="2" t="s">
        <v>13</v>
      </c>
      <c r="O6" s="10" t="s">
        <v>3</v>
      </c>
      <c r="P6" s="10">
        <f>INT((P3-P4*100000-P5*10000)/1000)</f>
        <v>0</v>
      </c>
    </row>
    <row r="7" spans="1:16" x14ac:dyDescent="0.25">
      <c r="A7" s="5" t="s">
        <v>14</v>
      </c>
      <c r="B7" s="7"/>
      <c r="C7" s="7"/>
      <c r="D7" s="7"/>
      <c r="E7" s="7"/>
      <c r="F7" s="7"/>
      <c r="G7" s="7"/>
      <c r="H7" s="7"/>
      <c r="O7" s="10" t="s">
        <v>4</v>
      </c>
      <c r="P7" s="10">
        <f>INT((P3-P4*100000-P5*10000-P6*1000)/100)</f>
        <v>1</v>
      </c>
    </row>
    <row r="8" spans="1:16" x14ac:dyDescent="0.25">
      <c r="A8" s="3" t="s">
        <v>15</v>
      </c>
      <c r="O8" s="10" t="s">
        <v>5</v>
      </c>
      <c r="P8" s="10">
        <f>INT((P3-P4*100000-P5*10000-P6*1000-P7*100)/10)</f>
        <v>5</v>
      </c>
    </row>
    <row r="9" spans="1:16" x14ac:dyDescent="0.25">
      <c r="A9" s="5" t="s">
        <v>16</v>
      </c>
      <c r="B9" s="7"/>
      <c r="C9" s="7"/>
      <c r="D9" s="7"/>
      <c r="E9" s="7"/>
      <c r="F9" s="7"/>
      <c r="G9" s="7"/>
      <c r="H9" s="7"/>
      <c r="O9" s="10" t="s">
        <v>6</v>
      </c>
      <c r="P9" s="10">
        <f>INT((P3-P4*100000-P5*10000-P6*1000-P7*100-P8*10))</f>
        <v>1</v>
      </c>
    </row>
    <row r="10" spans="1:16" x14ac:dyDescent="0.25">
      <c r="A10" s="5" t="s">
        <v>17</v>
      </c>
      <c r="B10" s="7"/>
      <c r="C10" s="7"/>
      <c r="D10" s="7"/>
      <c r="E10" s="7"/>
      <c r="F10" s="7"/>
      <c r="G10" s="7"/>
      <c r="H10" s="7"/>
    </row>
    <row r="11" spans="1:16" x14ac:dyDescent="0.25">
      <c r="A11" s="3" t="s">
        <v>18</v>
      </c>
    </row>
    <row r="12" spans="1:16" x14ac:dyDescent="0.25">
      <c r="A12" s="5" t="s">
        <v>19</v>
      </c>
      <c r="B12" s="7"/>
      <c r="C12" s="7"/>
      <c r="D12" s="7"/>
      <c r="E12" s="7"/>
      <c r="F12" s="7"/>
      <c r="G12" s="7"/>
      <c r="H12" s="7"/>
    </row>
    <row r="13" spans="1:16" x14ac:dyDescent="0.25">
      <c r="A13" s="3" t="s">
        <v>20</v>
      </c>
    </row>
    <row r="14" spans="1:16" x14ac:dyDescent="0.25">
      <c r="A14" s="1"/>
    </row>
    <row r="15" spans="1:16" x14ac:dyDescent="0.25">
      <c r="A15" s="4" t="s">
        <v>21</v>
      </c>
    </row>
    <row r="16" spans="1:16" x14ac:dyDescent="0.25">
      <c r="A16" s="2" t="s">
        <v>8</v>
      </c>
    </row>
    <row r="17" spans="1:14" x14ac:dyDescent="0.25">
      <c r="A17" s="3" t="s">
        <v>22</v>
      </c>
    </row>
    <row r="18" spans="1:14" x14ac:dyDescent="0.25">
      <c r="A18" s="3" t="s">
        <v>23</v>
      </c>
    </row>
    <row r="19" spans="1:14" x14ac:dyDescent="0.25">
      <c r="A19" s="5" t="s">
        <v>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3" t="s">
        <v>25</v>
      </c>
    </row>
    <row r="21" spans="1:14" x14ac:dyDescent="0.25">
      <c r="A21" s="3" t="s">
        <v>26</v>
      </c>
    </row>
    <row r="22" spans="1:14" x14ac:dyDescent="0.25">
      <c r="A22" s="4"/>
    </row>
    <row r="23" spans="1:14" x14ac:dyDescent="0.25">
      <c r="A23" s="4" t="s">
        <v>27</v>
      </c>
    </row>
    <row r="24" spans="1:14" x14ac:dyDescent="0.25">
      <c r="A24" s="9" t="s">
        <v>13</v>
      </c>
    </row>
    <row r="25" spans="1:14" x14ac:dyDescent="0.25">
      <c r="A25" s="3" t="s">
        <v>28</v>
      </c>
    </row>
    <row r="26" spans="1:14" x14ac:dyDescent="0.25">
      <c r="A26" s="5" t="s">
        <v>29</v>
      </c>
      <c r="B26" s="7"/>
      <c r="C26" s="7"/>
      <c r="D26" s="7"/>
      <c r="E26" s="7"/>
      <c r="F26" s="7"/>
      <c r="G26" s="7"/>
      <c r="H26" s="7"/>
    </row>
    <row r="27" spans="1:14" x14ac:dyDescent="0.25">
      <c r="A27" s="5" t="s">
        <v>30</v>
      </c>
      <c r="B27" s="7"/>
      <c r="C27" s="7"/>
      <c r="D27" s="7"/>
      <c r="E27" s="7"/>
      <c r="F27" s="7"/>
      <c r="G27" s="7"/>
      <c r="H27" s="7"/>
    </row>
    <row r="28" spans="1:14" x14ac:dyDescent="0.25">
      <c r="A28" s="5" t="s">
        <v>31</v>
      </c>
      <c r="B28" s="7"/>
      <c r="C28" s="7"/>
      <c r="D28" s="7"/>
      <c r="E28" s="7"/>
      <c r="F28" s="7"/>
      <c r="G28" s="7"/>
      <c r="H28" s="7"/>
    </row>
    <row r="29" spans="1:14" x14ac:dyDescent="0.25">
      <c r="A29" s="5" t="s">
        <v>32</v>
      </c>
      <c r="B29" s="7"/>
      <c r="C29" s="7"/>
      <c r="D29" s="7"/>
      <c r="E29" s="7"/>
      <c r="F29" s="7"/>
      <c r="G29" s="7"/>
      <c r="H29" s="7"/>
    </row>
    <row r="30" spans="1:14" x14ac:dyDescent="0.25">
      <c r="A30" s="4"/>
    </row>
    <row r="31" spans="1:14" x14ac:dyDescent="0.25">
      <c r="A31" s="4" t="s">
        <v>33</v>
      </c>
    </row>
    <row r="32" spans="1:14" x14ac:dyDescent="0.25">
      <c r="A32" s="9" t="s">
        <v>13</v>
      </c>
    </row>
    <row r="33" spans="1:13" x14ac:dyDescent="0.25">
      <c r="A33" s="3" t="s">
        <v>34</v>
      </c>
    </row>
    <row r="34" spans="1:13" x14ac:dyDescent="0.25">
      <c r="A34" s="5" t="s">
        <v>35</v>
      </c>
      <c r="B34" s="7"/>
      <c r="C34" s="7"/>
      <c r="D34" s="7"/>
      <c r="E34" s="7"/>
      <c r="F34" s="7"/>
    </row>
    <row r="35" spans="1:13" x14ac:dyDescent="0.25">
      <c r="A35" s="3" t="s">
        <v>36</v>
      </c>
    </row>
    <row r="36" spans="1:13" x14ac:dyDescent="0.25">
      <c r="A36" s="5" t="s">
        <v>37</v>
      </c>
      <c r="B36" s="7"/>
      <c r="C36" s="7"/>
      <c r="D36" s="7"/>
      <c r="E36" s="7"/>
      <c r="F36" s="7"/>
    </row>
    <row r="37" spans="1:13" x14ac:dyDescent="0.25">
      <c r="A37" s="3" t="s">
        <v>38</v>
      </c>
    </row>
    <row r="38" spans="1:13" x14ac:dyDescent="0.25">
      <c r="A38" s="5" t="s">
        <v>39</v>
      </c>
      <c r="B38" s="7"/>
      <c r="C38" s="7"/>
      <c r="D38" s="7"/>
      <c r="E38" s="7"/>
      <c r="F38" s="7"/>
    </row>
    <row r="40" spans="1:13" x14ac:dyDescent="0.25">
      <c r="A40" s="4" t="s">
        <v>40</v>
      </c>
    </row>
    <row r="41" spans="1:13" x14ac:dyDescent="0.25">
      <c r="A41" s="11"/>
    </row>
    <row r="42" spans="1:13" x14ac:dyDescent="0.25">
      <c r="A42" s="14" t="s">
        <v>41</v>
      </c>
      <c r="L42" t="s">
        <v>9</v>
      </c>
      <c r="M42">
        <f>(50+E/30)</f>
        <v>50.166666666666664</v>
      </c>
    </row>
    <row r="43" spans="1:13" ht="13.8" x14ac:dyDescent="0.3">
      <c r="A43" s="2" t="s">
        <v>7</v>
      </c>
      <c r="H43" s="18" t="s">
        <v>42</v>
      </c>
      <c r="I43" s="12">
        <f>GetTDewPointFromRelHum(20+F, (50+E/30)/100)</f>
        <v>10.272607121517241</v>
      </c>
      <c r="J43" s="6" t="s">
        <v>60</v>
      </c>
    </row>
    <row r="44" spans="1:13" x14ac:dyDescent="0.25">
      <c r="A44" s="2"/>
      <c r="I44" s="19"/>
    </row>
    <row r="45" spans="1:13" x14ac:dyDescent="0.25">
      <c r="A45" s="14" t="s">
        <v>43</v>
      </c>
      <c r="I45" s="19"/>
    </row>
    <row r="46" spans="1:13" ht="13.8" x14ac:dyDescent="0.3">
      <c r="A46" s="2" t="s">
        <v>7</v>
      </c>
      <c r="H46" s="4" t="s">
        <v>44</v>
      </c>
      <c r="I46" s="12">
        <f>GetTWetBulbFromRelHum(20+F, (50+E/30)/100,101325)</f>
        <v>14.628318860049138</v>
      </c>
      <c r="J46" s="6" t="s">
        <v>60</v>
      </c>
    </row>
    <row r="47" spans="1:13" x14ac:dyDescent="0.25">
      <c r="A47" s="2"/>
    </row>
    <row r="48" spans="1:13" x14ac:dyDescent="0.25">
      <c r="A48" s="14" t="s">
        <v>45</v>
      </c>
    </row>
    <row r="49" spans="1:16" x14ac:dyDescent="0.25">
      <c r="A49" s="14" t="s">
        <v>46</v>
      </c>
      <c r="H49" t="s">
        <v>50</v>
      </c>
      <c r="K49" s="17" t="s">
        <v>51</v>
      </c>
      <c r="N49" t="s">
        <v>52</v>
      </c>
      <c r="O49">
        <f>40+F</f>
        <v>41</v>
      </c>
      <c r="P49" t="s">
        <v>53</v>
      </c>
    </row>
    <row r="50" spans="1:16" x14ac:dyDescent="0.25">
      <c r="A50" s="2" t="s">
        <v>7</v>
      </c>
      <c r="H50" s="6" t="s">
        <v>49</v>
      </c>
      <c r="I50" s="6"/>
      <c r="J50" s="6"/>
      <c r="K50" s="6">
        <f>10/(400+E*10)*10^((40+F+44)/20)</f>
        <v>395.17320223087188</v>
      </c>
      <c r="L50" s="6" t="s">
        <v>10</v>
      </c>
      <c r="N50" t="s">
        <v>54</v>
      </c>
      <c r="O50">
        <f>400+E*10</f>
        <v>450</v>
      </c>
      <c r="P50" t="s">
        <v>55</v>
      </c>
    </row>
    <row r="51" spans="1:16" x14ac:dyDescent="0.25">
      <c r="A51" s="2"/>
    </row>
    <row r="52" spans="1:16" ht="28.2" customHeight="1" x14ac:dyDescent="0.25">
      <c r="A52" s="15" t="s">
        <v>47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6" x14ac:dyDescent="0.25">
      <c r="A53" s="9" t="s">
        <v>7</v>
      </c>
      <c r="H53" s="6" t="s">
        <v>56</v>
      </c>
      <c r="I53" s="6"/>
      <c r="J53" s="6"/>
      <c r="K53" s="6">
        <f>(0.2+F/40)*1.2*1005*(20+E)*(1-(70+D)/100)</f>
        <v>1967.2875000000006</v>
      </c>
      <c r="L53" s="6" t="s">
        <v>57</v>
      </c>
    </row>
    <row r="55" spans="1:16" ht="24.6" customHeight="1" x14ac:dyDescent="0.25">
      <c r="A55" s="16" t="s">
        <v>48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6" x14ac:dyDescent="0.25">
      <c r="A56" s="9" t="s">
        <v>7</v>
      </c>
      <c r="H56" s="6" t="s">
        <v>58</v>
      </c>
      <c r="I56" s="6"/>
      <c r="J56" s="6"/>
      <c r="K56" s="6">
        <f>10*(30+F)*(5+E)/2</f>
        <v>1550</v>
      </c>
      <c r="L56" s="6" t="s">
        <v>59</v>
      </c>
    </row>
    <row r="57" spans="1:16" x14ac:dyDescent="0.25">
      <c r="A57" s="9"/>
    </row>
  </sheetData>
  <mergeCells count="2">
    <mergeCell ref="A52:L52"/>
    <mergeCell ref="A55:L5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 sizeWithCells="1">
              <from>
                <xdr:col>7</xdr:col>
                <xdr:colOff>22860</xdr:colOff>
                <xdr:row>52</xdr:row>
                <xdr:rowOff>0</xdr:rowOff>
              </from>
              <to>
                <xdr:col>7</xdr:col>
                <xdr:colOff>220980</xdr:colOff>
                <xdr:row>53</xdr:row>
                <xdr:rowOff>0</xdr:rowOff>
              </to>
            </anchor>
          </objectPr>
        </oleObject>
      </mc:Choice>
      <mc:Fallback>
        <oleObject progId="Equation.3" shapeId="1027" r:id="rId4"/>
      </mc:Fallback>
    </mc:AlternateContent>
    <mc:AlternateContent xmlns:mc="http://schemas.openxmlformats.org/markup-compatibility/2006">
      <mc:Choice Requires="x14">
        <oleObject progId="Equation.3" shapeId="1025" r:id="rId6">
          <objectPr defaultSize="0" autoPict="0" r:id="rId7">
            <anchor moveWithCells="1" sizeWithCells="1">
              <from>
                <xdr:col>7</xdr:col>
                <xdr:colOff>0</xdr:colOff>
                <xdr:row>55</xdr:row>
                <xdr:rowOff>0</xdr:rowOff>
              </from>
              <to>
                <xdr:col>7</xdr:col>
                <xdr:colOff>190500</xdr:colOff>
                <xdr:row>55</xdr:row>
                <xdr:rowOff>144780</xdr:rowOff>
              </to>
            </anchor>
          </objectPr>
        </oleObject>
      </mc:Choice>
      <mc:Fallback>
        <oleObject progId="Equation.3" shapeId="102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Fisica Tecnica Ambientale</vt:lpstr>
      <vt:lpstr>A</vt:lpstr>
      <vt:lpstr>B</vt:lpstr>
      <vt:lpstr>CC</vt:lpstr>
      <vt:lpstr>D</vt:lpstr>
      <vt:lpstr>E</vt:lpstr>
      <vt:lpstr>F</vt:lpstr>
      <vt:lpstr>mat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2017-07-21T10:21:08Z</dcterms:modified>
</cp:coreProperties>
</file>