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My Documents\Esami\07-07-2017\"/>
    </mc:Choice>
  </mc:AlternateContent>
  <bookViews>
    <workbookView xWindow="9288" yWindow="0" windowWidth="5628" windowHeight="6252"/>
  </bookViews>
  <sheets>
    <sheet name="Fisica Tecnica Ambientale" sheetId="1" r:id="rId1"/>
  </sheets>
  <externalReferences>
    <externalReference r:id="rId2"/>
  </externalReferences>
  <definedNames>
    <definedName name="_Cir1">#REF!</definedName>
    <definedName name="_Cir2">#REF!</definedName>
    <definedName name="_Cir3">#REF!</definedName>
    <definedName name="_Cir4">#REF!</definedName>
    <definedName name="_Cir5">#REF!</definedName>
    <definedName name="_Cir6">#REF!</definedName>
    <definedName name="_Crr2">#REF!</definedName>
    <definedName name="_Crr3">#REF!</definedName>
    <definedName name="_Crr4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am6">#REF!</definedName>
    <definedName name="_LL1">#REF!</definedName>
    <definedName name="_Lp1">#REF!</definedName>
    <definedName name="_Lp2">#REF!</definedName>
    <definedName name="_MA1">#REF!</definedName>
    <definedName name="_Ni1">#REF!</definedName>
    <definedName name="_Ni2">#REF!</definedName>
    <definedName name="_Ni3">#REF!</definedName>
    <definedName name="_Ni4">#REF!</definedName>
    <definedName name="_Ni5">#REF!</definedName>
    <definedName name="_Ni6">#REF!</definedName>
    <definedName name="_Phi1">#REF!</definedName>
    <definedName name="_Phi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s1">#REF!</definedName>
    <definedName name="_Ps2">#REF!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T1">#REF!</definedName>
    <definedName name="_RT2">#REF!</definedName>
    <definedName name="_Tit1">#REF!</definedName>
    <definedName name="_TT1">#REF!</definedName>
    <definedName name="_TT2">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Vol2">#REF!</definedName>
    <definedName name="_xx1">#REF!</definedName>
    <definedName name="_xx2">#REF!</definedName>
    <definedName name="A">'Fisica Tecnica Ambientale'!$P$4</definedName>
    <definedName name="AA">#REF!</definedName>
    <definedName name="AB">#REF!</definedName>
    <definedName name="B">'Fisica Tecnica Ambientale'!$P$5</definedName>
    <definedName name="BB">#REF!</definedName>
    <definedName name="CC">'Fisica Tecnica Ambientale'!$P$6</definedName>
    <definedName name="CCC">'Fisica Tecnica Ambientale'!#REF!</definedName>
    <definedName name="CD">#REF!</definedName>
    <definedName name="COP">'Fisica Tecnica Ambientale'!#REF!</definedName>
    <definedName name="cp">'Fisica Tecnica Ambientale'!#REF!</definedName>
    <definedName name="cpa">#REF!</definedName>
    <definedName name="cvn">#REF!</definedName>
    <definedName name="cvo">#REF!</definedName>
    <definedName name="Cx">#REF!</definedName>
    <definedName name="D">'Fisica Tecnica Ambientale'!$P$7</definedName>
    <definedName name="DD">#REF!</definedName>
    <definedName name="Delta">#REF!</definedName>
    <definedName name="Deltap">#REF!</definedName>
    <definedName name="DeltaV">#REF!</definedName>
    <definedName name="Diam">#REF!</definedName>
    <definedName name="Diam1">#REF!</definedName>
    <definedName name="Diam2">#REF!</definedName>
    <definedName name="Dp">#REF!</definedName>
    <definedName name="E">'Fisica Tecnica Ambientale'!$P$8</definedName>
    <definedName name="EE">#REF!</definedName>
    <definedName name="EF">#REF!</definedName>
    <definedName name="F">'Fisica Tecnica Ambientale'!$P$9</definedName>
    <definedName name="FF">#REF!</definedName>
    <definedName name="fr">'Fisica Tecnica Ambientale'!#REF!</definedName>
    <definedName name="freq">#REF!</definedName>
    <definedName name="hconv">#REF!</definedName>
    <definedName name="I">'Fisica Tecnica Ambientale'!#REF!</definedName>
    <definedName name="Ktot">#REF!</definedName>
    <definedName name="L">#REF!</definedName>
    <definedName name="lambda1">#REF!</definedName>
    <definedName name="lambda2">#REF!</definedName>
    <definedName name="lambda3">#REF!</definedName>
    <definedName name="Ldir">#REF!</definedName>
    <definedName name="Lep">#REF!</definedName>
    <definedName name="Leq">#REF!</definedName>
    <definedName name="LProsa">#REF!</definedName>
    <definedName name="Lw">#REF!</definedName>
    <definedName name="Lw1m">#REF!</definedName>
    <definedName name="M">'Fisica Tecnica Ambientale'!#REF!</definedName>
    <definedName name="Ma">#REF!</definedName>
    <definedName name="Maria">'Fisica Tecnica Ambientale'!#REF!</definedName>
    <definedName name="mat">'Fisica Tecnica Ambientale'!$B$3</definedName>
    <definedName name="matt">#REF!</definedName>
    <definedName name="Mavio">#REF!</definedName>
    <definedName name="Mn">#REF!</definedName>
    <definedName name="Mo">#REF!</definedName>
    <definedName name="Mtot">#REF!</definedName>
    <definedName name="mu">#REF!</definedName>
    <definedName name="Niacqua">#REF!</definedName>
    <definedName name="niaria">#REF!</definedName>
    <definedName name="Nices">#REF!</definedName>
    <definedName name="Nstud">'Fisica Tecnica Ambientale'!#REF!</definedName>
    <definedName name="p">#REF!</definedName>
    <definedName name="Phifin">#REF!</definedName>
    <definedName name="Pn">#REF!</definedName>
    <definedName name="Po">#REF!</definedName>
    <definedName name="Portata">#REF!</definedName>
    <definedName name="Psfin">#REF!</definedName>
    <definedName name="Q">'Fisica Tecnica Ambientale'!#REF!</definedName>
    <definedName name="Qm">#REF!</definedName>
    <definedName name="Qpunto">'Fisica Tecnica Ambientale'!#REF!</definedName>
    <definedName name="QQ">#REF!</definedName>
    <definedName name="Qscamb">#REF!</definedName>
    <definedName name="Raria">#REF!</definedName>
    <definedName name="Rho">'Fisica Tecnica Ambientale'!#REF!</definedName>
    <definedName name="Rhoa">#REF!</definedName>
    <definedName name="RhoL">#REF!</definedName>
    <definedName name="RhoS">#REF!</definedName>
    <definedName name="RR">'Fisica Tecnica Ambientale'!#REF!</definedName>
    <definedName name="rrr">#REF!</definedName>
    <definedName name="rrrr">[1]Calcoli!$G$29</definedName>
    <definedName name="Rtot">#REF!</definedName>
    <definedName name="s">'Fisica Tecnica Ambientale'!#REF!</definedName>
    <definedName name="schj">#REF!</definedName>
    <definedName name="Sdiv">#REF!</definedName>
    <definedName name="Sigma">'Fisica Tecnica Ambientale'!#REF!</definedName>
    <definedName name="spess1">#REF!</definedName>
    <definedName name="spess2">#REF!</definedName>
    <definedName name="spess3">#REF!</definedName>
    <definedName name="T">'Fisica Tecnica Ambientale'!#REF!</definedName>
    <definedName name="Ta">#REF!</definedName>
    <definedName name="Tar">#REF!</definedName>
    <definedName name="Taria">#REF!</definedName>
    <definedName name="Tfin">#REF!</definedName>
    <definedName name="Tin">#REF!</definedName>
    <definedName name="Tinf">#REF!</definedName>
    <definedName name="Tiniz">#REF!</definedName>
    <definedName name="Titolo1">#REF!</definedName>
    <definedName name="Tmed1">#REF!</definedName>
    <definedName name="Tmed2">#REF!</definedName>
    <definedName name="Tmed3">#REF!</definedName>
    <definedName name="Tmed4">#REF!</definedName>
    <definedName name="Tmed5">#REF!</definedName>
    <definedName name="Tmed6">#REF!</definedName>
    <definedName name="Tn">#REF!</definedName>
    <definedName name="To">#REF!</definedName>
    <definedName name="Tout">#REF!</definedName>
    <definedName name="Tp">#REF!</definedName>
    <definedName name="Ua">#REF!</definedName>
    <definedName name="Ufin">#REF!</definedName>
    <definedName name="V">'Fisica Tecnica Ambientale'!#REF!</definedName>
    <definedName name="Vfin">#REF!</definedName>
    <definedName name="Vn">#REF!</definedName>
    <definedName name="Vo">#REF!</definedName>
    <definedName name="Vol">#REF!</definedName>
    <definedName name="W">'Fisica Tecnica Ambientale'!#REF!</definedName>
    <definedName name="XX">#REF!</definedName>
    <definedName name="XXX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P3" i="1" l="1"/>
  <c r="P4" i="1" l="1"/>
  <c r="P5" i="1" s="1"/>
  <c r="P6" i="1" l="1"/>
  <c r="P7" i="1" s="1"/>
  <c r="P8" i="1" l="1"/>
  <c r="K50" i="1" l="1"/>
  <c r="G40" i="1"/>
  <c r="G41" i="1" s="1"/>
  <c r="P9" i="1"/>
  <c r="K46" i="1" l="1"/>
  <c r="F47" i="1" s="1"/>
  <c r="J40" i="1"/>
  <c r="F42" i="1" s="1"/>
  <c r="F51" i="1"/>
</calcChain>
</file>

<file path=xl/sharedStrings.xml><?xml version="1.0" encoding="utf-8"?>
<sst xmlns="http://schemas.openxmlformats.org/spreadsheetml/2006/main" count="66" uniqueCount="60">
  <si>
    <t>Matricola</t>
  </si>
  <si>
    <t>A</t>
  </si>
  <si>
    <t>B</t>
  </si>
  <si>
    <t>C</t>
  </si>
  <si>
    <t>D</t>
  </si>
  <si>
    <t>E</t>
  </si>
  <si>
    <t>F</t>
  </si>
  <si>
    <t>La risposta deve contenere numero ed unità di misura, separati da uno spazio</t>
  </si>
  <si>
    <t>Fisica Tecnica Ambientale - 23/06/2017</t>
  </si>
  <si>
    <t>1) Che differenza c'è fra COP e rendimento frigorifero di una pompa di calore?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</si>
  <si>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i/>
        <sz val="9"/>
        <color rgb="FF000000"/>
        <rFont val="Arial"/>
        <family val="2"/>
      </rPr>
      <t>Ammesse risposte multiple - +3 in caso di risposta esatta, -3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</si>
  <si>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Nessuna, sono entrambe espressioni della prestazione termodinamica della macchina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</si>
  <si>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COP esprime il rendimento in riscaldamento, il rendimento frigorifero invece in raffrescamento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</si>
  <si>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COP e’ sempre inferiore del rendimento frigorifero (di circa 1.0)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</si>
  <si>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COP e’ sempre maggiore del rendimento frigorifero (di circa 1.0)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</si>
  <si>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COP e’ definito solo per le pompe di calore “inverter”, mentre il rendimento frigorifero e’ definito anche per le vecchie pompe di calore senza inverter</t>
    </r>
  </si>
  <si>
    <t xml:space="preserve">2) Per garantire condizioni di confort, nel caso i valori di MET crescano, occorre: </t>
  </si>
  <si>
    <t>Una sola risposta, se esatta dà +4, se errata dà -4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</si>
  <si>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Mantenere invariata l’U.R.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</si>
  <si>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Far crescere l’U.R.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</si>
  <si>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Far calare l’U.R.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</si>
  <si>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Far crescere il titolo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</si>
  <si>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Far crescere la temperatura dell’aria</t>
    </r>
  </si>
  <si>
    <r>
      <t>3)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9"/>
        <color rgb="FF000000"/>
        <rFont val="Arial"/>
        <family val="2"/>
      </rPr>
      <t>Una strada produce un livello sonoro di 70 dB(A) alla distanza di 10m.  A che distanza troverò un livello sonoro ridotto di 6 dB, e dunque pari a a 64 dB(A)?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</si>
  <si>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Ad una distanza doppia (20m)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</si>
  <si>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Ad una distanza quadrupla (40m)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</si>
  <si>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Ad una distanza sestupla (60m)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</si>
  <si>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Ad una distanza ottupla (80m)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</si>
  <si>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Ad una distanza decupla (100m)</t>
    </r>
  </si>
  <si>
    <r>
      <t xml:space="preserve">4) Cosa si intende per coefficiente di riflessione medio </t>
    </r>
    <r>
      <rPr>
        <b/>
        <sz val="9"/>
        <color rgb="FF000000"/>
        <rFont val="Symbol"/>
        <family val="1"/>
        <charset val="2"/>
      </rPr>
      <t>r</t>
    </r>
    <r>
      <rPr>
        <b/>
        <sz val="9"/>
        <color rgb="FF000000"/>
        <rFont val="Arial"/>
        <family val="2"/>
      </rPr>
      <t xml:space="preserve"> delle superfici di un locale illuminato naturalmente?</t>
    </r>
  </si>
  <si>
    <r>
      <t>Ammesse risposte multiple - +3 in caso di risposta esatta, -3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</si>
  <si>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un numero compreso fra 0 e 100 che dice quanto lo spettro della luce è simile allo spettro solare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</si>
  <si>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rapporto fra l’intensità luminosa misurata all’interno di un locale e l’intensità luminosa misurata sul tetto, con cielo coperto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</si>
  <si>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valore medio aritmetico dei coeff. di riflessione di pareti, pavimento e soffitto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</si>
  <si>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valore medio pesato dei coeff. di riflessione di pareti, pavimento e soffitto, usando le aree come fattori di peso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</si>
  <si>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un valore tabellato in funzione delle caratteristiche del vetro utilizzato per le finestre.</t>
    </r>
  </si>
  <si>
    <r>
      <t xml:space="preserve">Esercizi </t>
    </r>
    <r>
      <rPr>
        <i/>
        <sz val="9"/>
        <color rgb="FF000000"/>
        <rFont val="Arial"/>
        <family val="2"/>
      </rPr>
      <t>(4 pt. cadauno se giusti, 0 pt. se errati o non fatti)</t>
    </r>
  </si>
  <si>
    <t xml:space="preserve">5) In una stanza si misura una temperatura di 30°C, ed una U.R. del 50 + E %. Se la stanza contiene 100+F*10 kg di aria secca, quanto vapore d’acqua contiene? </t>
  </si>
  <si>
    <t>La risposta deve contenere numero ed unità di misura</t>
  </si>
  <si>
    <r>
      <t>6) Entro una mensa scolastica il tempo di riverberazione era inizialmente pari a T</t>
    </r>
    <r>
      <rPr>
        <b/>
        <vertAlign val="subscript"/>
        <sz val="9"/>
        <color rgb="FF000000"/>
        <rFont val="Arial"/>
        <family val="2"/>
      </rPr>
      <t>1</t>
    </r>
    <r>
      <rPr>
        <b/>
        <sz val="9"/>
        <color rgb="FF000000"/>
        <rFont val="Arial"/>
        <family val="2"/>
      </rPr>
      <t xml:space="preserve"> = 3+F/2 s ed il rumore prodotto dai bambini era troppo forte.</t>
    </r>
  </si>
  <si>
    <r>
      <t>Dopo l’installazione di pannelli fonoassorbenti, il livello sonoro medio (causato dal campo riverberante) si è ridotto di 6 dB. Quanto vale ora il tempo di riverberazione T</t>
    </r>
    <r>
      <rPr>
        <b/>
        <vertAlign val="subscript"/>
        <sz val="9"/>
        <color rgb="FF000000"/>
        <rFont val="Arial"/>
        <family val="2"/>
      </rPr>
      <t>2</t>
    </r>
    <r>
      <rPr>
        <b/>
        <sz val="9"/>
        <color rgb="FF000000"/>
        <rFont val="Arial"/>
        <family val="2"/>
      </rPr>
      <t>?</t>
    </r>
  </si>
  <si>
    <t>7) Calcolare la apertura angolare del fascio di una torcia elettrica sapendo che la sua lampadina produce 200+F*10 Lumen e che entro tale fascio si ha una intensita’ luminosa pari a 100.000+E*10000 Cd.</t>
  </si>
  <si>
    <t>Tau_2 =</t>
  </si>
  <si>
    <r>
      <t>W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= PHI / I =</t>
    </r>
  </si>
  <si>
    <t>sterad</t>
  </si>
  <si>
    <t>8) Una macchina VMC ricambia una portata in massa di aria pari a 1+F/10 kg/s e recupera l’80% dell’entalpia. Sapendo che l’aria nel locale è mantenuta alla temperatura di 20 °C e che la temperatura dell’aria esterna è pari a 0 °C, determinare la temperatura con cui l’aria viene immessa nel locale.</t>
  </si>
  <si>
    <r>
      <t>T</t>
    </r>
    <r>
      <rPr>
        <sz val="9"/>
        <color rgb="FF000000"/>
        <rFont val="Arial"/>
        <family val="2"/>
      </rPr>
      <t xml:space="preserve"> = 0.8 * 20 =</t>
    </r>
  </si>
  <si>
    <t>T1 =</t>
  </si>
  <si>
    <r>
      <t>T</t>
    </r>
    <r>
      <rPr>
        <b/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 = T1/4 =</t>
    </r>
  </si>
  <si>
    <t>s</t>
  </si>
  <si>
    <t>UR =</t>
  </si>
  <si>
    <t>Ma =</t>
  </si>
  <si>
    <t>kga</t>
  </si>
  <si>
    <t>Psat(30C) =</t>
  </si>
  <si>
    <t>Pa</t>
  </si>
  <si>
    <t>Ptot =</t>
  </si>
  <si>
    <t>x = 0.622*(Phi*psat)/(ptot-Phi*Psat) =</t>
  </si>
  <si>
    <t>kgv/kga</t>
  </si>
  <si>
    <t>kg</t>
  </si>
  <si>
    <r>
      <t>M</t>
    </r>
    <r>
      <rPr>
        <b/>
        <vertAlign val="subscript"/>
        <sz val="9"/>
        <rFont val="Arial"/>
        <family val="2"/>
      </rPr>
      <t xml:space="preserve">v </t>
    </r>
    <r>
      <rPr>
        <b/>
        <sz val="9"/>
        <rFont val="Calibri"/>
        <family val="2"/>
      </rPr>
      <t>= x * Ma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</si>
</sst>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sz val="10"/>
      <name val="Arial"/>
      <family val="2"/>
    </font>
    <font>
      <b/>
      <vertAlign val="subscript"/>
      <sz val="9"/>
      <color rgb="FF000000"/>
      <name val="Arial"/>
      <family val="2"/>
    </font>
    <font>
      <b/>
      <sz val="9"/>
      <color rgb="FF000000"/>
      <name val="Symbol"/>
      <family val="1"/>
      <charset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sz val="5"/>
      <color rgb="FF000000"/>
      <name val="Arial"/>
      <family val="2"/>
    </font>
    <font>
      <b/>
      <sz val="5"/>
      <color rgb="FF000000"/>
      <name val="Arial"/>
      <family val="2"/>
    </font>
    <font>
      <b/>
      <sz val="7"/>
      <color rgb="FF000000"/>
      <name val="Times New Roman"/>
      <family val="1"/>
    </font>
    <font>
      <i/>
      <sz val="9"/>
      <color rgb="FF666666"/>
      <name val="Arial"/>
      <family val="2"/>
    </font>
    <font>
      <i/>
      <sz val="9"/>
      <color theme="1"/>
      <name val="Calibri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indent="4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4" fillId="3" borderId="0" xfId="0" applyFont="1" applyFill="1" applyAlignment="1">
      <alignment vertical="center"/>
    </xf>
    <xf numFmtId="0" fontId="7" fillId="0" borderId="0" xfId="1"/>
    <xf numFmtId="0" fontId="0" fillId="3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10" fillId="0" borderId="0" xfId="0" applyFont="1" applyAlignment="1">
      <alignment horizontal="left" vertical="center" indent="15"/>
    </xf>
    <xf numFmtId="0" fontId="15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2" fontId="1" fillId="0" borderId="0" xfId="0" applyNumberFormat="1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0" fontId="0" fillId="0" borderId="0" xfId="0" applyNumberFormat="1"/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3" borderId="0" xfId="0" applyNumberFormat="1" applyFont="1" applyFill="1" applyAlignment="1">
      <alignment vertical="center" wrapText="1"/>
    </xf>
    <xf numFmtId="0" fontId="0" fillId="0" borderId="0" xfId="0" applyNumberForma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My%20Documents/Esami/59%20-%20Esame%20di%20Fisica%20Tecnica%20del%207%20lugli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  <sheetName val="Proprietà_H2O"/>
      <sheetName val="Graf_prop_H2O"/>
      <sheetName val="Cr"/>
      <sheetName val="Grafico_Cr"/>
      <sheetName val="Ps"/>
      <sheetName val="Grafico_Ps"/>
      <sheetName val="Ni"/>
      <sheetName val="Grafico_Ni"/>
    </sheetNames>
    <sheetDataSet>
      <sheetData sheetId="0"/>
      <sheetData sheetId="1">
        <row r="29">
          <cell r="G29">
            <v>19230.76923076923</v>
          </cell>
        </row>
      </sheetData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44" zoomScale="135" zoomScaleNormal="135" workbookViewId="0">
      <selection activeCell="A53" sqref="A53:L53"/>
    </sheetView>
  </sheetViews>
  <sheetFormatPr defaultRowHeight="13.2" x14ac:dyDescent="0.25"/>
  <cols>
    <col min="2" max="2" width="10" bestFit="1" customWidth="1"/>
  </cols>
  <sheetData>
    <row r="1" spans="1:16" x14ac:dyDescent="0.25">
      <c r="A1" s="6" t="s">
        <v>8</v>
      </c>
      <c r="B1" s="6"/>
    </row>
    <row r="2" spans="1:16" x14ac:dyDescent="0.25">
      <c r="A2" s="6"/>
      <c r="B2" s="6"/>
    </row>
    <row r="3" spans="1:16" x14ac:dyDescent="0.25">
      <c r="A3" s="6" t="s">
        <v>0</v>
      </c>
      <c r="B3" s="6">
        <v>269099</v>
      </c>
      <c r="O3" s="10" t="s">
        <v>0</v>
      </c>
      <c r="P3" s="10">
        <f>mat</f>
        <v>269099</v>
      </c>
    </row>
    <row r="4" spans="1:16" s="8" customFormat="1" x14ac:dyDescent="0.25">
      <c r="O4" s="10" t="s">
        <v>1</v>
      </c>
      <c r="P4" s="10">
        <f>INT(P3/100000)</f>
        <v>2</v>
      </c>
    </row>
    <row r="5" spans="1:16" x14ac:dyDescent="0.25">
      <c r="A5" s="14" t="s">
        <v>9</v>
      </c>
      <c r="O5" s="10" t="s">
        <v>2</v>
      </c>
      <c r="P5" s="10">
        <f>INT((P3-P4*100000)/10000)</f>
        <v>6</v>
      </c>
    </row>
    <row r="6" spans="1:16" x14ac:dyDescent="0.25">
      <c r="A6" s="15" t="s">
        <v>10</v>
      </c>
      <c r="O6" s="10" t="s">
        <v>3</v>
      </c>
      <c r="P6" s="10">
        <f>INT((P3-P4*100000-P5*10000)/1000)</f>
        <v>9</v>
      </c>
    </row>
    <row r="7" spans="1:16" x14ac:dyDescent="0.25">
      <c r="A7" s="3" t="s">
        <v>11</v>
      </c>
      <c r="O7" s="10" t="s">
        <v>4</v>
      </c>
      <c r="P7" s="10">
        <f>INT((P3-P4*100000-P5*10000-P6*1000)/100)</f>
        <v>0</v>
      </c>
    </row>
    <row r="8" spans="1:16" x14ac:dyDescent="0.25">
      <c r="A8" s="5" t="s">
        <v>12</v>
      </c>
      <c r="B8" s="7"/>
      <c r="C8" s="7"/>
      <c r="D8" s="7"/>
      <c r="E8" s="7"/>
      <c r="F8" s="7"/>
      <c r="G8" s="7"/>
      <c r="H8" s="7"/>
      <c r="I8" s="7"/>
      <c r="J8" s="7"/>
      <c r="O8" s="10" t="s">
        <v>5</v>
      </c>
      <c r="P8" s="10">
        <f>INT((P3-P4*100000-P5*10000-P6*1000-P7*100)/10)</f>
        <v>9</v>
      </c>
    </row>
    <row r="9" spans="1:16" x14ac:dyDescent="0.25">
      <c r="A9" s="3" t="s">
        <v>13</v>
      </c>
      <c r="O9" s="10" t="s">
        <v>6</v>
      </c>
      <c r="P9" s="10">
        <f>INT((P3-P4*100000-P5*10000-P6*1000-P7*100-P8*10))</f>
        <v>9</v>
      </c>
    </row>
    <row r="10" spans="1:16" x14ac:dyDescent="0.25">
      <c r="A10" s="5" t="s">
        <v>14</v>
      </c>
      <c r="B10" s="7"/>
      <c r="C10" s="7"/>
      <c r="D10" s="7"/>
      <c r="E10" s="7"/>
      <c r="F10" s="7"/>
      <c r="G10" s="7"/>
      <c r="H10" s="7"/>
      <c r="I10" s="7"/>
      <c r="J10" s="7"/>
    </row>
    <row r="11" spans="1:16" x14ac:dyDescent="0.25">
      <c r="A11" s="3" t="s">
        <v>15</v>
      </c>
    </row>
    <row r="12" spans="1:16" x14ac:dyDescent="0.25">
      <c r="A12" s="16"/>
    </row>
    <row r="13" spans="1:16" x14ac:dyDescent="0.25">
      <c r="A13" s="14" t="s">
        <v>16</v>
      </c>
    </row>
    <row r="14" spans="1:16" x14ac:dyDescent="0.25">
      <c r="A14" s="2" t="s">
        <v>17</v>
      </c>
    </row>
    <row r="15" spans="1:16" x14ac:dyDescent="0.25">
      <c r="A15" s="3" t="s">
        <v>18</v>
      </c>
    </row>
    <row r="16" spans="1:16" x14ac:dyDescent="0.25">
      <c r="A16" s="3" t="s">
        <v>19</v>
      </c>
    </row>
    <row r="17" spans="1:5" x14ac:dyDescent="0.25">
      <c r="A17" s="5" t="s">
        <v>20</v>
      </c>
      <c r="B17" s="7"/>
      <c r="C17" s="7"/>
      <c r="D17" s="7"/>
      <c r="E17" s="7"/>
    </row>
    <row r="18" spans="1:5" x14ac:dyDescent="0.25">
      <c r="A18" s="3" t="s">
        <v>21</v>
      </c>
    </row>
    <row r="19" spans="1:5" x14ac:dyDescent="0.25">
      <c r="A19" s="3" t="s">
        <v>22</v>
      </c>
    </row>
    <row r="20" spans="1:5" x14ac:dyDescent="0.25">
      <c r="A20" s="17"/>
    </row>
    <row r="21" spans="1:5" x14ac:dyDescent="0.25">
      <c r="A21" s="18" t="s">
        <v>23</v>
      </c>
    </row>
    <row r="22" spans="1:5" x14ac:dyDescent="0.25">
      <c r="A22" s="19" t="s">
        <v>17</v>
      </c>
    </row>
    <row r="23" spans="1:5" x14ac:dyDescent="0.25">
      <c r="A23" s="3" t="s">
        <v>24</v>
      </c>
    </row>
    <row r="24" spans="1:5" x14ac:dyDescent="0.25">
      <c r="A24" s="5" t="s">
        <v>25</v>
      </c>
      <c r="B24" s="7"/>
      <c r="C24" s="7"/>
      <c r="D24" s="7"/>
      <c r="E24" s="7"/>
    </row>
    <row r="25" spans="1:5" x14ac:dyDescent="0.25">
      <c r="A25" s="3" t="s">
        <v>26</v>
      </c>
    </row>
    <row r="26" spans="1:5" x14ac:dyDescent="0.25">
      <c r="A26" s="3" t="s">
        <v>27</v>
      </c>
    </row>
    <row r="27" spans="1:5" x14ac:dyDescent="0.25">
      <c r="A27" s="3" t="s">
        <v>28</v>
      </c>
    </row>
    <row r="28" spans="1:5" x14ac:dyDescent="0.25">
      <c r="A28" s="17"/>
    </row>
    <row r="29" spans="1:5" x14ac:dyDescent="0.25">
      <c r="A29" s="4" t="s">
        <v>29</v>
      </c>
    </row>
    <row r="30" spans="1:5" x14ac:dyDescent="0.25">
      <c r="A30" s="9" t="s">
        <v>30</v>
      </c>
    </row>
    <row r="31" spans="1:5" x14ac:dyDescent="0.25">
      <c r="A31" s="3" t="s">
        <v>31</v>
      </c>
    </row>
    <row r="32" spans="1:5" x14ac:dyDescent="0.25">
      <c r="A32" s="3" t="s">
        <v>32</v>
      </c>
    </row>
    <row r="33" spans="1:15" x14ac:dyDescent="0.25">
      <c r="A33" s="3" t="s">
        <v>33</v>
      </c>
    </row>
    <row r="34" spans="1:15" x14ac:dyDescent="0.25">
      <c r="A34" s="5" t="s">
        <v>34</v>
      </c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5" x14ac:dyDescent="0.25">
      <c r="A35" s="3" t="s">
        <v>35</v>
      </c>
    </row>
    <row r="36" spans="1:15" x14ac:dyDescent="0.25">
      <c r="A36" s="4"/>
    </row>
    <row r="37" spans="1:15" x14ac:dyDescent="0.25">
      <c r="A37" s="4" t="s">
        <v>36</v>
      </c>
    </row>
    <row r="38" spans="1:15" x14ac:dyDescent="0.25">
      <c r="A38" s="13"/>
    </row>
    <row r="39" spans="1:15" x14ac:dyDescent="0.25">
      <c r="A39" s="14" t="s">
        <v>37</v>
      </c>
    </row>
    <row r="40" spans="1:15" x14ac:dyDescent="0.25">
      <c r="A40" s="21" t="s">
        <v>38</v>
      </c>
      <c r="F40" t="s">
        <v>50</v>
      </c>
      <c r="G40" s="26">
        <f>(50+E)/100</f>
        <v>0.59</v>
      </c>
      <c r="I40" t="s">
        <v>51</v>
      </c>
      <c r="J40">
        <f>100+F*10</f>
        <v>190</v>
      </c>
      <c r="K40" t="s">
        <v>52</v>
      </c>
      <c r="L40" t="s">
        <v>53</v>
      </c>
      <c r="N40">
        <f>0.042415*100000</f>
        <v>4241.5</v>
      </c>
      <c r="O40" t="s">
        <v>54</v>
      </c>
    </row>
    <row r="41" spans="1:15" x14ac:dyDescent="0.25">
      <c r="A41" s="16"/>
      <c r="C41" t="s">
        <v>56</v>
      </c>
      <c r="G41">
        <f>0.622*(G40*N40)/(N41-G40*N40)</f>
        <v>1.5750921437285823E-2</v>
      </c>
      <c r="H41" t="s">
        <v>57</v>
      </c>
      <c r="L41" t="s">
        <v>55</v>
      </c>
      <c r="N41">
        <v>101325</v>
      </c>
      <c r="O41" t="s">
        <v>54</v>
      </c>
    </row>
    <row r="42" spans="1:15" ht="14.4" x14ac:dyDescent="0.25">
      <c r="A42" s="20"/>
      <c r="C42" s="25" t="s">
        <v>59</v>
      </c>
      <c r="F42" s="6">
        <f>J40*G41</f>
        <v>2.9926750730843064</v>
      </c>
      <c r="G42" t="s">
        <v>58</v>
      </c>
    </row>
    <row r="43" spans="1:15" x14ac:dyDescent="0.25">
      <c r="A43" s="11"/>
    </row>
    <row r="44" spans="1:15" x14ac:dyDescent="0.25">
      <c r="A44" s="22" t="s">
        <v>39</v>
      </c>
    </row>
    <row r="45" spans="1:15" x14ac:dyDescent="0.25">
      <c r="A45" s="22" t="s">
        <v>40</v>
      </c>
    </row>
    <row r="46" spans="1:15" x14ac:dyDescent="0.25">
      <c r="A46" s="2" t="s">
        <v>7</v>
      </c>
      <c r="J46" t="s">
        <v>47</v>
      </c>
      <c r="K46">
        <f>3+F/2</f>
        <v>7.5</v>
      </c>
    </row>
    <row r="47" spans="1:15" x14ac:dyDescent="0.25">
      <c r="A47" s="2"/>
      <c r="C47" s="4" t="s">
        <v>48</v>
      </c>
      <c r="F47" s="6">
        <f>K46/4</f>
        <v>1.875</v>
      </c>
      <c r="G47" t="s">
        <v>49</v>
      </c>
    </row>
    <row r="48" spans="1:15" x14ac:dyDescent="0.25">
      <c r="A48" s="2"/>
      <c r="C48" s="4"/>
    </row>
    <row r="49" spans="1:12" ht="25.2" customHeight="1" x14ac:dyDescent="0.25">
      <c r="A49" s="29" t="s">
        <v>41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1:12" x14ac:dyDescent="0.25">
      <c r="A50" s="2" t="s">
        <v>7</v>
      </c>
      <c r="J50" t="s">
        <v>42</v>
      </c>
      <c r="K50">
        <f>0.6+E/30</f>
        <v>0.89999999999999991</v>
      </c>
    </row>
    <row r="51" spans="1:12" x14ac:dyDescent="0.25">
      <c r="A51" s="1"/>
      <c r="C51" s="12" t="s">
        <v>43</v>
      </c>
      <c r="F51" s="6">
        <f>(200+F*10)/(100000+E*10000)</f>
        <v>1.5263157894736842E-3</v>
      </c>
      <c r="G51" t="s">
        <v>44</v>
      </c>
    </row>
    <row r="52" spans="1:12" x14ac:dyDescent="0.25">
      <c r="C52" s="22"/>
      <c r="F52" s="23"/>
    </row>
    <row r="53" spans="1:12" ht="37.799999999999997" customHeight="1" x14ac:dyDescent="0.25">
      <c r="A53" s="27" t="s">
        <v>45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x14ac:dyDescent="0.25">
      <c r="A54" s="21" t="s">
        <v>38</v>
      </c>
    </row>
    <row r="55" spans="1:12" x14ac:dyDescent="0.25">
      <c r="A55" s="24"/>
      <c r="C55" s="4" t="s">
        <v>46</v>
      </c>
      <c r="F55" s="6">
        <v>16</v>
      </c>
      <c r="G55" t="s">
        <v>3</v>
      </c>
    </row>
  </sheetData>
  <mergeCells count="2">
    <mergeCell ref="A53:L53"/>
    <mergeCell ref="A49:L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Fisica Tecnica Ambientale</vt:lpstr>
      <vt:lpstr>A</vt:lpstr>
      <vt:lpstr>B</vt:lpstr>
      <vt:lpstr>CC</vt:lpstr>
      <vt:lpstr>D</vt:lpstr>
      <vt:lpstr>E</vt:lpstr>
      <vt:lpstr>F</vt:lpstr>
      <vt:lpstr>mat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2017-07-07T13:46:40Z</dcterms:modified>
</cp:coreProperties>
</file>