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Users\Farina\Corsi\Applied-Acoustics\Tests-2017\"/>
    </mc:Choice>
  </mc:AlternateContent>
  <bookViews>
    <workbookView xWindow="3108" yWindow="0" windowWidth="14304" windowHeight="8604"/>
  </bookViews>
  <sheets>
    <sheet name="Form responses 1" sheetId="1" r:id="rId1"/>
    <sheet name="Solution" sheetId="2" r:id="rId2"/>
  </sheets>
  <calcPr calcId="162913"/>
</workbook>
</file>

<file path=xl/calcChain.xml><?xml version="1.0" encoding="utf-8"?>
<calcChain xmlns="http://schemas.openxmlformats.org/spreadsheetml/2006/main">
  <c r="H19" i="1" l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J40" i="2"/>
  <c r="G40" i="2"/>
  <c r="G37" i="2"/>
  <c r="G46" i="2"/>
  <c r="G43" i="2"/>
</calcChain>
</file>

<file path=xl/sharedStrings.xml><?xml version="1.0" encoding="utf-8"?>
<sst xmlns="http://schemas.openxmlformats.org/spreadsheetml/2006/main" count="227" uniqueCount="156">
  <si>
    <t>Timestamp</t>
  </si>
  <si>
    <t>Email address</t>
  </si>
  <si>
    <t>Surname and Name</t>
  </si>
  <si>
    <t>Matricula</t>
  </si>
  <si>
    <t>Given that at the distance r from a point source in free field you have an SPL=80 dB, at which distance do you get an SPL =70 dB ?</t>
  </si>
  <si>
    <t>Given that at the distance r from a line source in free field you have an SPL=80 dB, at which distance do you get an SPL =70 dB ?</t>
  </si>
  <si>
    <t>The effect of wind :</t>
  </si>
  <si>
    <t>What happens in the far field of a point source (kr &gt;&gt; 1) ?</t>
  </si>
  <si>
    <t>A point source radiates in free field with a power of 1+F/10 W, and a directivity factor Q=1+E/4. Compute the value of SPL (unweighted) at a distance of 10+D meters</t>
  </si>
  <si>
    <t>The traffic along a road is 1000+EF*10 vehicles/h, with a speed of 50+CD km/h. Compute the average A-weighted sound power level of a single vehicle knowing that the SPL at a distance of 50+F meters is equal to 60+E dB(A).</t>
  </si>
  <si>
    <t>The long-term averaged spectrum of noise is as follows: 80+F dB at 125 Hz, 75+E dB at 250 Hz, 80+D dB at 500 Hz, 82+C dB at 1 kHz, 84+B dB at 2 kHz, 80+A dB at 4 kHz. Compute the total SPL in dB (unweighted)</t>
  </si>
  <si>
    <t>In the case of previous exercise, re-compute the total SPL in dB(A)  (A-weighted)</t>
  </si>
  <si>
    <t>gabriele.caviola@studenti.unipr.it</t>
  </si>
  <si>
    <t>Caviola Gabriele</t>
  </si>
  <si>
    <t>3.16 * r</t>
  </si>
  <si>
    <t>10 * r</t>
  </si>
  <si>
    <t>depends on the wind speed, depends on the vertical gradient of wind speed, boosts the SPL downwind, can cause a shadow zone upwind</t>
  </si>
  <si>
    <t>Both sound pressure and particle velocity decrease as 1/r, The acoustic impedance tends to ρ*c</t>
  </si>
  <si>
    <t>SPL = 92.28 dB</t>
  </si>
  <si>
    <t>Lwp = 107.75 dBA</t>
  </si>
  <si>
    <t>SPL = 92.2 dB</t>
  </si>
  <si>
    <t>SPL = 91.7 dBA</t>
  </si>
  <si>
    <t>gianmarco.carraglia@studenti.unipr.it</t>
  </si>
  <si>
    <t>Carraglia Gianmarco</t>
  </si>
  <si>
    <t>depends on the humidity of air, can cause a shadow zone upwind</t>
  </si>
  <si>
    <t>-22.098 dB</t>
  </si>
  <si>
    <t>95.87 dB</t>
  </si>
  <si>
    <t>83 dB-A</t>
  </si>
  <si>
    <t>lorenzo.zaniboni@studenti.unipr.it</t>
  </si>
  <si>
    <t>Zaniboni Lorenzo</t>
  </si>
  <si>
    <t>depends on the temperature of air, depends on the humidity of air, can cause a shadow zone upwind</t>
  </si>
  <si>
    <t>91.51 dB</t>
  </si>
  <si>
    <t>94.77 dB</t>
  </si>
  <si>
    <t>93.85 dB (A)</t>
  </si>
  <si>
    <t>riccardo.straccia@studenti.unipr.it</t>
  </si>
  <si>
    <t>Straccia Riccardo</t>
  </si>
  <si>
    <t>depends on the vertical gradient of wind speed, depends on the humidity of air, can cause a shadow zone upwind</t>
  </si>
  <si>
    <t>77.88 dB</t>
  </si>
  <si>
    <t>103.44 dBA</t>
  </si>
  <si>
    <t>93.756 dB</t>
  </si>
  <si>
    <t>93.141 dBA</t>
  </si>
  <si>
    <t>alberto.bonici@studenti.unipr.it</t>
  </si>
  <si>
    <t>Bonici Alberto</t>
  </si>
  <si>
    <t>depends on the vertical gradient of wind speed, can cause a shadow zone upwind</t>
  </si>
  <si>
    <t>89.8 dB</t>
  </si>
  <si>
    <t>48.3 dB(A)</t>
  </si>
  <si>
    <t>95.8 dB</t>
  </si>
  <si>
    <t>95.1 dB(A)</t>
  </si>
  <si>
    <t>veronica.mattioli@studenti.unipr.it</t>
  </si>
  <si>
    <t>Mattioli Veronica</t>
  </si>
  <si>
    <t>104,6 db(A)</t>
  </si>
  <si>
    <t>ayman.zahr@studenti.unipr.it</t>
  </si>
  <si>
    <t>Zahr Ayman</t>
  </si>
  <si>
    <t>depends on the temperature of air, boosts the SPL downwind</t>
  </si>
  <si>
    <t>91.6 dB</t>
  </si>
  <si>
    <t>73.3 dB(A)</t>
  </si>
  <si>
    <t>94.53 dB</t>
  </si>
  <si>
    <t>94.25 dB(A)</t>
  </si>
  <si>
    <t>emanuele.pagliari@studenti.unipr.it</t>
  </si>
  <si>
    <t>Emanuele Pagliari</t>
  </si>
  <si>
    <t>9.1 dB</t>
  </si>
  <si>
    <t>108 dB(A)</t>
  </si>
  <si>
    <t>93.77 dB</t>
  </si>
  <si>
    <t>93.75 dB(A)</t>
  </si>
  <si>
    <t>jodi.oxoli@studenti.unipr.it</t>
  </si>
  <si>
    <t>Oxoli Jodi</t>
  </si>
  <si>
    <t>77,93 dB</t>
  </si>
  <si>
    <t>94,16 dB</t>
  </si>
  <si>
    <t>93,91 dB</t>
  </si>
  <si>
    <t>susanna.parmigiani@studenti.unipr.it</t>
  </si>
  <si>
    <t>parmigiani susanna</t>
  </si>
  <si>
    <t>-152.35 dB</t>
  </si>
  <si>
    <t>104.28 dBA</t>
  </si>
  <si>
    <t>94.7 dB</t>
  </si>
  <si>
    <t>93.2 dBA</t>
  </si>
  <si>
    <t>diego.fonto@studenti.unipr.it</t>
  </si>
  <si>
    <t>Fonto' Diego</t>
  </si>
  <si>
    <t>depends on the wind speed, depends on the vertical gradient of wind speed, boosts the SPL downwind</t>
  </si>
  <si>
    <t>98.88 dB</t>
  </si>
  <si>
    <t>94.6 dB</t>
  </si>
  <si>
    <t>93.6 dB(A)</t>
  </si>
  <si>
    <t>stefano.cavalli2@studenti.unipr.it</t>
  </si>
  <si>
    <t>Cavalli Stefano</t>
  </si>
  <si>
    <t>depends on the wind speed, depends on the humidity of air, boosts the SPL downwind, can cause a shadow zone upwind</t>
  </si>
  <si>
    <t>marco.morini1@studenti.unipr.it</t>
  </si>
  <si>
    <t>Morini Marco</t>
  </si>
  <si>
    <t>depends on the temperature of air, depends on the humidity of air, boosts the SPL downwind</t>
  </si>
  <si>
    <t>90.76dB</t>
  </si>
  <si>
    <t>101.98db(A)</t>
  </si>
  <si>
    <t>94.09dB</t>
  </si>
  <si>
    <t>94.84dB</t>
  </si>
  <si>
    <t>(one answer only)</t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</si>
  <si>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2 * r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</si>
  <si>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3.16 * r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</si>
  <si>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4 * r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</si>
  <si>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5 * r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</si>
  <si>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10 * r</t>
    </r>
  </si>
  <si>
    <t>(multiple answers allowed)</t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</si>
  <si>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depends on the wind speed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</si>
  <si>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depends on the vertical gradient of wind speed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</si>
  <si>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depends on the temperature of air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</si>
  <si>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depends on the humidity of air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</si>
  <si>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boosts the SPL downwind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</si>
  <si>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can cause a shadow zone upwind</t>
    </r>
  </si>
  <si>
    <t>What happens in the far field of a point source (kr &gt;&gt;1) ?</t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</si>
  <si>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Both sound pressure and particle velocity decrease as 1/r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</si>
  <si>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Sound pressure decreases as 1/r, particle velocity decreases as 1/r²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</si>
  <si>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Both sound pressure and particle velocity decrease as 1/r²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</si>
  <si>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Sound pressure and particle velocity get out of phase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</si>
  <si>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The acoustic impedance tends to zero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</si>
  <si>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The acoustic impedance tends to ρ*c</t>
    </r>
  </si>
  <si>
    <t>A point source radiates in free field with a power of 1+F/10 W, and a directivity factor Q=1+E/4. Compute the value of SPL at a distance of 10+D meters.</t>
  </si>
  <si>
    <t>(write number and measurement unit)</t>
  </si>
  <si>
    <t xml:space="preserve"> </t>
  </si>
  <si>
    <r>
      <t xml:space="preserve"> </t>
    </r>
    <r>
      <rPr>
        <sz val="11"/>
        <color rgb="FF000000"/>
        <rFont val="Calibri"/>
        <family val="2"/>
      </rPr>
      <t>(write number and measurement unit)</t>
    </r>
  </si>
  <si>
    <t>In the case of previous exercise, re-compute the total SPL in dB(A) (A-weighted)</t>
  </si>
  <si>
    <t>A</t>
  </si>
  <si>
    <t>B</t>
  </si>
  <si>
    <t>C</t>
  </si>
  <si>
    <t>D</t>
  </si>
  <si>
    <t>E</t>
  </si>
  <si>
    <t>F</t>
  </si>
  <si>
    <t>SPL,tot =</t>
  </si>
  <si>
    <t>dB</t>
  </si>
  <si>
    <t>SPL =</t>
  </si>
  <si>
    <t>dB(A)</t>
  </si>
  <si>
    <t>cartaceo</t>
  </si>
  <si>
    <t>Oliosi Eleonora</t>
  </si>
  <si>
    <t>Riabova Kseniia</t>
  </si>
  <si>
    <t>boosts the SPL downwind, can cause a shadow zone upwind</t>
  </si>
  <si>
    <t>depends on the wind speed</t>
  </si>
  <si>
    <t>84.53 dB</t>
  </si>
  <si>
    <t>99.88 dB(A)</t>
  </si>
  <si>
    <t>93.661 dB</t>
  </si>
  <si>
    <t>93.391 dB(A)</t>
  </si>
  <si>
    <t>80.1 dB</t>
  </si>
  <si>
    <t>93.8 dB</t>
  </si>
  <si>
    <t>94.5 dB</t>
  </si>
  <si>
    <t>92.8 dBA</t>
  </si>
  <si>
    <t>N.</t>
  </si>
  <si>
    <t>Applied Acoustics - 27/10/2017</t>
  </si>
  <si>
    <t>Lwp =</t>
  </si>
  <si>
    <t>Score</t>
  </si>
  <si>
    <t>a =</t>
  </si>
  <si>
    <t>m</t>
  </si>
  <si>
    <t>Bonus</t>
  </si>
  <si>
    <t>Total</t>
  </si>
  <si>
    <t>Note:</t>
  </si>
  <si>
    <t>Unita' di misura scritta male o mancante</t>
  </si>
  <si>
    <t>Uso della virgola al posto del punto decimale</t>
  </si>
  <si>
    <t>Applied Acoustics - In Class test - 27/10/2017</t>
  </si>
  <si>
    <t>Toscani Andrea</t>
  </si>
  <si>
    <t>89.37 dB</t>
  </si>
  <si>
    <t>75.84 dB</t>
  </si>
  <si>
    <t>91.89 dB</t>
  </si>
  <si>
    <t>90.28 dB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</si>
</sst>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yy\ h:mm:ss"/>
    <numFmt numFmtId="165" formatCode="0.0"/>
  </numFmts>
  <fonts count="12" x14ac:knownFonts="1">
    <font>
      <sz val="10"/>
      <color rgb="FF000000"/>
      <name val="Arial"/>
    </font>
    <font>
      <sz val="1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Wingdings"/>
      <charset val="2"/>
    </font>
    <font>
      <sz val="7"/>
      <color rgb="FF000000"/>
      <name val="Times New Roman"/>
      <family val="1"/>
    </font>
    <font>
      <sz val="5"/>
      <color rgb="FF000000"/>
      <name val="Calibri"/>
      <family val="2"/>
    </font>
    <font>
      <sz val="6"/>
      <color rgb="FF000000"/>
      <name val="Calibri"/>
      <family val="2"/>
    </font>
    <font>
      <b/>
      <sz val="10"/>
      <color rgb="FF000000"/>
      <name val="Arial"/>
      <family val="2"/>
    </font>
    <font>
      <b/>
      <sz val="14"/>
      <color rgb="FF000000"/>
      <name val="Calibri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6">
    <xf numFmtId="0" fontId="0" fillId="0" borderId="0" xfId="0" applyFont="1" applyAlignment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 indent="4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2" borderId="0" xfId="0" applyFont="1" applyFill="1" applyAlignment="1">
      <alignment horizontal="left" vertical="center" indent="4"/>
    </xf>
    <xf numFmtId="0" fontId="0" fillId="2" borderId="0" xfId="0" applyFont="1" applyFill="1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5" fontId="0" fillId="0" borderId="0" xfId="0" applyNumberFormat="1" applyFont="1" applyAlignment="1"/>
    <xf numFmtId="0" fontId="10" fillId="0" borderId="0" xfId="0" applyFont="1" applyAlignment="1"/>
    <xf numFmtId="0" fontId="9" fillId="0" borderId="0" xfId="0" applyFont="1" applyAlignment="1"/>
    <xf numFmtId="164" fontId="1" fillId="0" borderId="5" xfId="0" applyNumberFormat="1" applyFont="1" applyBorder="1" applyAlignment="1"/>
    <xf numFmtId="0" fontId="1" fillId="0" borderId="5" xfId="0" applyFont="1" applyBorder="1" applyAlignment="1"/>
    <xf numFmtId="0" fontId="1" fillId="0" borderId="6" xfId="0" applyFont="1" applyBorder="1" applyAlignment="1"/>
    <xf numFmtId="0" fontId="0" fillId="0" borderId="5" xfId="0" applyFont="1" applyBorder="1" applyAlignment="1"/>
    <xf numFmtId="0" fontId="0" fillId="0" borderId="6" xfId="0" applyFont="1" applyBorder="1" applyAlignment="1"/>
    <xf numFmtId="0" fontId="2" fillId="0" borderId="5" xfId="0" applyFont="1" applyBorder="1" applyAlignment="1">
      <alignment horizontal="right"/>
    </xf>
    <xf numFmtId="0" fontId="2" fillId="0" borderId="5" xfId="0" applyFont="1" applyBorder="1" applyAlignment="1"/>
    <xf numFmtId="0" fontId="2" fillId="0" borderId="8" xfId="0" applyFont="1" applyBorder="1" applyAlignment="1">
      <alignment horizontal="right"/>
    </xf>
    <xf numFmtId="0" fontId="0" fillId="0" borderId="8" xfId="0" applyFont="1" applyBorder="1" applyAlignment="1"/>
    <xf numFmtId="0" fontId="1" fillId="0" borderId="8" xfId="0" applyFont="1" applyBorder="1" applyAlignment="1"/>
    <xf numFmtId="0" fontId="1" fillId="3" borderId="5" xfId="0" applyFont="1" applyFill="1" applyBorder="1" applyAlignment="1"/>
    <xf numFmtId="0" fontId="1" fillId="3" borderId="6" xfId="0" applyFont="1" applyFill="1" applyBorder="1" applyAlignment="1"/>
    <xf numFmtId="0" fontId="1" fillId="3" borderId="8" xfId="0" applyFont="1" applyFill="1" applyBorder="1" applyAlignment="1"/>
    <xf numFmtId="0" fontId="1" fillId="4" borderId="5" xfId="0" applyFont="1" applyFill="1" applyBorder="1" applyAlignment="1"/>
    <xf numFmtId="0" fontId="2" fillId="3" borderId="0" xfId="0" applyFont="1" applyFill="1" applyAlignment="1"/>
    <xf numFmtId="0" fontId="0" fillId="3" borderId="0" xfId="0" applyFont="1" applyFill="1" applyAlignment="1"/>
    <xf numFmtId="0" fontId="2" fillId="4" borderId="0" xfId="0" applyFont="1" applyFill="1" applyAlignment="1"/>
    <xf numFmtId="0" fontId="0" fillId="4" borderId="0" xfId="0" applyFont="1" applyFill="1" applyAlignment="1"/>
    <xf numFmtId="0" fontId="9" fillId="0" borderId="2" xfId="0" applyFont="1" applyBorder="1" applyAlignment="1"/>
    <xf numFmtId="0" fontId="9" fillId="0" borderId="3" xfId="0" applyFont="1" applyBorder="1" applyAlignment="1"/>
    <xf numFmtId="0" fontId="9" fillId="0" borderId="10" xfId="0" applyFont="1" applyFill="1" applyBorder="1" applyAlignment="1"/>
    <xf numFmtId="0" fontId="9" fillId="0" borderId="2" xfId="0" applyFont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0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0" fillId="0" borderId="12" xfId="0" applyFont="1" applyBorder="1" applyAlignment="1"/>
    <xf numFmtId="0" fontId="1" fillId="0" borderId="12" xfId="0" applyFont="1" applyBorder="1" applyAlignment="1"/>
    <xf numFmtId="0" fontId="1" fillId="0" borderId="12" xfId="0" applyFont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2" fillId="0" borderId="12" xfId="0" applyFont="1" applyBorder="1" applyAlignment="1"/>
    <xf numFmtId="0" fontId="1" fillId="0" borderId="13" xfId="0" applyFont="1" applyBorder="1" applyAlignment="1"/>
    <xf numFmtId="0" fontId="1" fillId="3" borderId="12" xfId="0" applyFont="1" applyFill="1" applyBorder="1" applyAlignment="1"/>
    <xf numFmtId="0" fontId="1" fillId="3" borderId="9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</xdr:colOff>
          <xdr:row>38</xdr:row>
          <xdr:rowOff>167640</xdr:rowOff>
        </xdr:from>
        <xdr:to>
          <xdr:col>16</xdr:col>
          <xdr:colOff>396240</xdr:colOff>
          <xdr:row>39</xdr:row>
          <xdr:rowOff>160020</xdr:rowOff>
        </xdr:to>
        <xdr:sp macro="" textlink="">
          <xdr:nvSpPr>
            <xdr:cNvPr id="2055" name="Object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35</xdr:row>
          <xdr:rowOff>0</xdr:rowOff>
        </xdr:from>
        <xdr:to>
          <xdr:col>16</xdr:col>
          <xdr:colOff>7620</xdr:colOff>
          <xdr:row>36</xdr:row>
          <xdr:rowOff>137160</xdr:rowOff>
        </xdr:to>
        <xdr:sp macro="" textlink="">
          <xdr:nvSpPr>
            <xdr:cNvPr id="2056" name="Object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41</xdr:row>
          <xdr:rowOff>0</xdr:rowOff>
        </xdr:from>
        <xdr:to>
          <xdr:col>14</xdr:col>
          <xdr:colOff>266700</xdr:colOff>
          <xdr:row>42</xdr:row>
          <xdr:rowOff>167640</xdr:rowOff>
        </xdr:to>
        <xdr:sp macro="" textlink="">
          <xdr:nvSpPr>
            <xdr:cNvPr id="2058" name="Object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44</xdr:row>
          <xdr:rowOff>0</xdr:rowOff>
        </xdr:from>
        <xdr:to>
          <xdr:col>14</xdr:col>
          <xdr:colOff>601980</xdr:colOff>
          <xdr:row>47</xdr:row>
          <xdr:rowOff>0</xdr:rowOff>
        </xdr:to>
        <xdr:sp macro="" textlink="">
          <xdr:nvSpPr>
            <xdr:cNvPr id="2059" name="Object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oleObject" Target="../embeddings/oleObject4.bin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abSelected="1" workbookViewId="0">
      <pane ySplit="3" topLeftCell="A4" activePane="bottomLeft" state="frozen"/>
      <selection pane="bottomLeft" sqref="A1:A2"/>
    </sheetView>
  </sheetViews>
  <sheetFormatPr defaultColWidth="14.44140625" defaultRowHeight="15.75" customHeight="1" x14ac:dyDescent="0.25"/>
  <cols>
    <col min="1" max="1" width="4.21875" customWidth="1"/>
    <col min="2" max="4" width="21.5546875" customWidth="1"/>
    <col min="5" max="5" width="8.77734375" customWidth="1"/>
    <col min="6" max="8" width="5.88671875" customWidth="1"/>
    <col min="9" max="22" width="21.5546875" customWidth="1"/>
  </cols>
  <sheetData>
    <row r="1" spans="1:17" ht="15.75" customHeight="1" x14ac:dyDescent="0.25">
      <c r="A1" s="13" t="s">
        <v>150</v>
      </c>
    </row>
    <row r="2" spans="1:17" ht="15.75" customHeight="1" thickBot="1" x14ac:dyDescent="0.3"/>
    <row r="3" spans="1:17" ht="15.75" customHeight="1" x14ac:dyDescent="0.25">
      <c r="A3" s="41" t="s">
        <v>139</v>
      </c>
      <c r="B3" s="32" t="s">
        <v>0</v>
      </c>
      <c r="C3" s="32" t="s">
        <v>1</v>
      </c>
      <c r="D3" s="32" t="s">
        <v>2</v>
      </c>
      <c r="E3" s="32" t="s">
        <v>3</v>
      </c>
      <c r="F3" s="35" t="s">
        <v>142</v>
      </c>
      <c r="G3" s="35" t="s">
        <v>145</v>
      </c>
      <c r="H3" s="36" t="s">
        <v>146</v>
      </c>
      <c r="I3" s="32" t="s">
        <v>4</v>
      </c>
      <c r="J3" s="32" t="s">
        <v>5</v>
      </c>
      <c r="K3" s="32" t="s">
        <v>6</v>
      </c>
      <c r="L3" s="32" t="s">
        <v>7</v>
      </c>
      <c r="M3" s="32" t="s">
        <v>8</v>
      </c>
      <c r="N3" s="32" t="s">
        <v>9</v>
      </c>
      <c r="O3" s="32" t="s">
        <v>10</v>
      </c>
      <c r="P3" s="33" t="s">
        <v>11</v>
      </c>
      <c r="Q3" s="34" t="s">
        <v>113</v>
      </c>
    </row>
    <row r="4" spans="1:17" ht="15.75" customHeight="1" x14ac:dyDescent="0.25">
      <c r="A4" s="42">
        <v>1</v>
      </c>
      <c r="B4" s="14">
        <v>43035.727369710643</v>
      </c>
      <c r="C4" s="15" t="s">
        <v>12</v>
      </c>
      <c r="D4" s="15" t="s">
        <v>13</v>
      </c>
      <c r="E4" s="15">
        <v>243382</v>
      </c>
      <c r="F4" s="37">
        <v>28</v>
      </c>
      <c r="G4" s="37">
        <v>2</v>
      </c>
      <c r="H4" s="38">
        <f>F4+G4</f>
        <v>30</v>
      </c>
      <c r="I4" s="15" t="s">
        <v>14</v>
      </c>
      <c r="J4" s="15" t="s">
        <v>15</v>
      </c>
      <c r="K4" s="15" t="s">
        <v>16</v>
      </c>
      <c r="L4" s="15" t="s">
        <v>17</v>
      </c>
      <c r="M4" s="15" t="s">
        <v>18</v>
      </c>
      <c r="N4" s="15" t="s">
        <v>19</v>
      </c>
      <c r="O4" s="15" t="s">
        <v>20</v>
      </c>
      <c r="P4" s="16" t="s">
        <v>21</v>
      </c>
    </row>
    <row r="5" spans="1:17" ht="15.75" customHeight="1" x14ac:dyDescent="0.25">
      <c r="A5" s="42">
        <v>2</v>
      </c>
      <c r="B5" s="14">
        <v>43035.731103483791</v>
      </c>
      <c r="C5" s="15" t="s">
        <v>22</v>
      </c>
      <c r="D5" s="15" t="s">
        <v>23</v>
      </c>
      <c r="E5" s="15">
        <v>289803</v>
      </c>
      <c r="F5" s="37">
        <v>16</v>
      </c>
      <c r="G5" s="37">
        <v>2</v>
      </c>
      <c r="H5" s="38">
        <f t="shared" ref="H5:H19" si="0">F5+G5</f>
        <v>18</v>
      </c>
      <c r="I5" s="15" t="s">
        <v>14</v>
      </c>
      <c r="J5" s="15" t="s">
        <v>15</v>
      </c>
      <c r="K5" s="15" t="s">
        <v>24</v>
      </c>
      <c r="L5" s="15" t="s">
        <v>17</v>
      </c>
      <c r="M5" s="15" t="s">
        <v>25</v>
      </c>
      <c r="N5" s="17"/>
      <c r="O5" s="15" t="s">
        <v>26</v>
      </c>
      <c r="P5" s="25" t="s">
        <v>27</v>
      </c>
    </row>
    <row r="6" spans="1:17" ht="15.75" customHeight="1" x14ac:dyDescent="0.25">
      <c r="A6" s="42">
        <v>3</v>
      </c>
      <c r="B6" s="14">
        <v>43035.731199351852</v>
      </c>
      <c r="C6" s="15" t="s">
        <v>28</v>
      </c>
      <c r="D6" s="15" t="s">
        <v>29</v>
      </c>
      <c r="E6" s="15">
        <v>258558</v>
      </c>
      <c r="F6" s="37">
        <v>22</v>
      </c>
      <c r="G6" s="37">
        <v>2</v>
      </c>
      <c r="H6" s="38">
        <f t="shared" si="0"/>
        <v>24</v>
      </c>
      <c r="I6" s="15" t="s">
        <v>14</v>
      </c>
      <c r="J6" s="15" t="s">
        <v>15</v>
      </c>
      <c r="K6" s="15" t="s">
        <v>30</v>
      </c>
      <c r="L6" s="15" t="s">
        <v>17</v>
      </c>
      <c r="M6" s="15" t="s">
        <v>31</v>
      </c>
      <c r="N6" s="17"/>
      <c r="O6" s="15" t="s">
        <v>32</v>
      </c>
      <c r="P6" s="25" t="s">
        <v>33</v>
      </c>
    </row>
    <row r="7" spans="1:17" ht="15.75" customHeight="1" x14ac:dyDescent="0.25">
      <c r="A7" s="42">
        <v>4</v>
      </c>
      <c r="B7" s="14">
        <v>43035.731416145834</v>
      </c>
      <c r="C7" s="15" t="s">
        <v>34</v>
      </c>
      <c r="D7" s="15" t="s">
        <v>35</v>
      </c>
      <c r="E7" s="15">
        <v>255814</v>
      </c>
      <c r="F7" s="37">
        <v>26</v>
      </c>
      <c r="G7" s="37">
        <v>2</v>
      </c>
      <c r="H7" s="38">
        <f t="shared" si="0"/>
        <v>28</v>
      </c>
      <c r="I7" s="15" t="s">
        <v>14</v>
      </c>
      <c r="J7" s="15" t="s">
        <v>15</v>
      </c>
      <c r="K7" s="15" t="s">
        <v>36</v>
      </c>
      <c r="L7" s="15" t="s">
        <v>17</v>
      </c>
      <c r="M7" s="15" t="s">
        <v>37</v>
      </c>
      <c r="N7" s="15" t="s">
        <v>38</v>
      </c>
      <c r="O7" s="15" t="s">
        <v>39</v>
      </c>
      <c r="P7" s="16" t="s">
        <v>40</v>
      </c>
    </row>
    <row r="8" spans="1:17" ht="15.75" customHeight="1" x14ac:dyDescent="0.25">
      <c r="A8" s="42">
        <v>5</v>
      </c>
      <c r="B8" s="14">
        <v>43035.732235277777</v>
      </c>
      <c r="C8" s="15" t="s">
        <v>41</v>
      </c>
      <c r="D8" s="15" t="s">
        <v>42</v>
      </c>
      <c r="E8" s="15">
        <v>279459</v>
      </c>
      <c r="F8" s="37">
        <v>24</v>
      </c>
      <c r="G8" s="37">
        <v>2</v>
      </c>
      <c r="H8" s="38">
        <f t="shared" si="0"/>
        <v>26</v>
      </c>
      <c r="I8" s="15" t="s">
        <v>14</v>
      </c>
      <c r="J8" s="15" t="s">
        <v>15</v>
      </c>
      <c r="K8" s="15" t="s">
        <v>43</v>
      </c>
      <c r="L8" s="15" t="s">
        <v>17</v>
      </c>
      <c r="M8" s="15" t="s">
        <v>44</v>
      </c>
      <c r="N8" s="15" t="s">
        <v>45</v>
      </c>
      <c r="O8" s="15" t="s">
        <v>46</v>
      </c>
      <c r="P8" s="16" t="s">
        <v>47</v>
      </c>
    </row>
    <row r="9" spans="1:17" ht="15.75" customHeight="1" x14ac:dyDescent="0.25">
      <c r="A9" s="42">
        <v>6</v>
      </c>
      <c r="B9" s="14">
        <v>43035.732366956014</v>
      </c>
      <c r="C9" s="15" t="s">
        <v>48</v>
      </c>
      <c r="D9" s="15" t="s">
        <v>49</v>
      </c>
      <c r="E9" s="15">
        <v>281356</v>
      </c>
      <c r="F9" s="37">
        <v>20</v>
      </c>
      <c r="G9" s="37">
        <v>2</v>
      </c>
      <c r="H9" s="38">
        <f t="shared" si="0"/>
        <v>22</v>
      </c>
      <c r="I9" s="15" t="s">
        <v>14</v>
      </c>
      <c r="J9" s="15" t="s">
        <v>15</v>
      </c>
      <c r="K9" s="15" t="s">
        <v>43</v>
      </c>
      <c r="L9" s="15" t="s">
        <v>17</v>
      </c>
      <c r="M9" s="24">
        <v>93</v>
      </c>
      <c r="N9" s="24" t="s">
        <v>50</v>
      </c>
      <c r="O9" s="17"/>
      <c r="P9" s="18"/>
    </row>
    <row r="10" spans="1:17" ht="15.75" customHeight="1" x14ac:dyDescent="0.25">
      <c r="A10" s="42">
        <v>7</v>
      </c>
      <c r="B10" s="14">
        <v>43035.732593425928</v>
      </c>
      <c r="C10" s="15" t="s">
        <v>51</v>
      </c>
      <c r="D10" s="15" t="s">
        <v>52</v>
      </c>
      <c r="E10" s="15">
        <v>259491</v>
      </c>
      <c r="F10" s="37">
        <v>24</v>
      </c>
      <c r="G10" s="37">
        <v>2</v>
      </c>
      <c r="H10" s="38">
        <f t="shared" si="0"/>
        <v>26</v>
      </c>
      <c r="I10" s="15" t="s">
        <v>14</v>
      </c>
      <c r="J10" s="15" t="s">
        <v>15</v>
      </c>
      <c r="K10" s="15" t="s">
        <v>53</v>
      </c>
      <c r="L10" s="15" t="s">
        <v>17</v>
      </c>
      <c r="M10" s="15" t="s">
        <v>54</v>
      </c>
      <c r="N10" s="15" t="s">
        <v>55</v>
      </c>
      <c r="O10" s="15" t="s">
        <v>56</v>
      </c>
      <c r="P10" s="16" t="s">
        <v>57</v>
      </c>
    </row>
    <row r="11" spans="1:17" ht="15.75" customHeight="1" x14ac:dyDescent="0.25">
      <c r="A11" s="42">
        <v>8</v>
      </c>
      <c r="B11" s="14">
        <v>43035.733633541662</v>
      </c>
      <c r="C11" s="15" t="s">
        <v>58</v>
      </c>
      <c r="D11" s="15" t="s">
        <v>59</v>
      </c>
      <c r="E11" s="15">
        <v>258440</v>
      </c>
      <c r="F11" s="37">
        <v>24</v>
      </c>
      <c r="G11" s="37">
        <v>2</v>
      </c>
      <c r="H11" s="38">
        <f t="shared" si="0"/>
        <v>26</v>
      </c>
      <c r="I11" s="15" t="s">
        <v>14</v>
      </c>
      <c r="J11" s="15" t="s">
        <v>15</v>
      </c>
      <c r="K11" s="15" t="s">
        <v>43</v>
      </c>
      <c r="L11" s="15" t="s">
        <v>17</v>
      </c>
      <c r="M11" s="15" t="s">
        <v>60</v>
      </c>
      <c r="N11" s="15" t="s">
        <v>61</v>
      </c>
      <c r="O11" s="15" t="s">
        <v>62</v>
      </c>
      <c r="P11" s="16" t="s">
        <v>63</v>
      </c>
    </row>
    <row r="12" spans="1:17" ht="15.75" customHeight="1" x14ac:dyDescent="0.25">
      <c r="A12" s="42">
        <v>9</v>
      </c>
      <c r="B12" s="14">
        <v>43035.733987650463</v>
      </c>
      <c r="C12" s="15" t="s">
        <v>64</v>
      </c>
      <c r="D12" s="15" t="s">
        <v>65</v>
      </c>
      <c r="E12" s="15">
        <v>258670</v>
      </c>
      <c r="F12" s="37">
        <v>26</v>
      </c>
      <c r="G12" s="37">
        <v>2</v>
      </c>
      <c r="H12" s="38">
        <f t="shared" si="0"/>
        <v>28</v>
      </c>
      <c r="I12" s="15" t="s">
        <v>14</v>
      </c>
      <c r="J12" s="15" t="s">
        <v>15</v>
      </c>
      <c r="K12" s="15" t="s">
        <v>43</v>
      </c>
      <c r="L12" s="15" t="s">
        <v>17</v>
      </c>
      <c r="M12" s="27" t="s">
        <v>66</v>
      </c>
      <c r="N12" s="17"/>
      <c r="O12" s="27" t="s">
        <v>67</v>
      </c>
      <c r="P12" s="25" t="s">
        <v>68</v>
      </c>
    </row>
    <row r="13" spans="1:17" ht="15.75" customHeight="1" x14ac:dyDescent="0.25">
      <c r="A13" s="42">
        <v>10</v>
      </c>
      <c r="B13" s="14">
        <v>43035.734332615742</v>
      </c>
      <c r="C13" s="15" t="s">
        <v>69</v>
      </c>
      <c r="D13" s="15" t="s">
        <v>70</v>
      </c>
      <c r="E13" s="15">
        <v>255819</v>
      </c>
      <c r="F13" s="37">
        <v>20</v>
      </c>
      <c r="G13" s="37">
        <v>2</v>
      </c>
      <c r="H13" s="38">
        <f t="shared" si="0"/>
        <v>22</v>
      </c>
      <c r="I13" s="15" t="s">
        <v>14</v>
      </c>
      <c r="J13" s="15" t="s">
        <v>15</v>
      </c>
      <c r="K13" s="15" t="s">
        <v>24</v>
      </c>
      <c r="L13" s="15" t="s">
        <v>17</v>
      </c>
      <c r="M13" s="15" t="s">
        <v>71</v>
      </c>
      <c r="N13" s="15" t="s">
        <v>72</v>
      </c>
      <c r="O13" s="15" t="s">
        <v>73</v>
      </c>
      <c r="P13" s="16" t="s">
        <v>74</v>
      </c>
    </row>
    <row r="14" spans="1:17" ht="15.75" customHeight="1" x14ac:dyDescent="0.25">
      <c r="A14" s="42">
        <v>11</v>
      </c>
      <c r="B14" s="14">
        <v>43035.734673726853</v>
      </c>
      <c r="C14" s="15" t="s">
        <v>75</v>
      </c>
      <c r="D14" s="15" t="s">
        <v>76</v>
      </c>
      <c r="E14" s="15">
        <v>263469</v>
      </c>
      <c r="F14" s="37">
        <v>10</v>
      </c>
      <c r="G14" s="37">
        <v>2</v>
      </c>
      <c r="H14" s="38">
        <f t="shared" si="0"/>
        <v>12</v>
      </c>
      <c r="I14" s="15" t="s">
        <v>14</v>
      </c>
      <c r="J14" s="15" t="s">
        <v>15</v>
      </c>
      <c r="K14" s="15" t="s">
        <v>77</v>
      </c>
      <c r="L14" s="15" t="s">
        <v>17</v>
      </c>
      <c r="M14" s="15" t="s">
        <v>78</v>
      </c>
      <c r="N14" s="17"/>
      <c r="O14" s="15" t="s">
        <v>79</v>
      </c>
      <c r="P14" s="16" t="s">
        <v>80</v>
      </c>
    </row>
    <row r="15" spans="1:17" ht="15.75" customHeight="1" x14ac:dyDescent="0.25">
      <c r="A15" s="42">
        <v>12</v>
      </c>
      <c r="B15" s="14">
        <v>43035.734882083329</v>
      </c>
      <c r="C15" s="15" t="s">
        <v>81</v>
      </c>
      <c r="D15" s="15" t="s">
        <v>82</v>
      </c>
      <c r="E15" s="15">
        <v>289341</v>
      </c>
      <c r="F15" s="37">
        <v>20</v>
      </c>
      <c r="G15" s="37">
        <v>2</v>
      </c>
      <c r="H15" s="38">
        <f t="shared" si="0"/>
        <v>22</v>
      </c>
      <c r="I15" s="15" t="s">
        <v>14</v>
      </c>
      <c r="J15" s="15" t="s">
        <v>15</v>
      </c>
      <c r="K15" s="15" t="s">
        <v>83</v>
      </c>
      <c r="L15" s="15" t="s">
        <v>17</v>
      </c>
      <c r="M15" s="24">
        <v>-30.01</v>
      </c>
      <c r="N15" s="17"/>
      <c r="O15" s="24">
        <v>95.3</v>
      </c>
      <c r="P15" s="25">
        <v>95.6</v>
      </c>
    </row>
    <row r="16" spans="1:17" ht="15.75" customHeight="1" x14ac:dyDescent="0.25">
      <c r="A16" s="42">
        <v>13</v>
      </c>
      <c r="B16" s="14">
        <v>43035.735322835651</v>
      </c>
      <c r="C16" s="15" t="s">
        <v>84</v>
      </c>
      <c r="D16" s="15" t="s">
        <v>85</v>
      </c>
      <c r="E16" s="15">
        <v>290020</v>
      </c>
      <c r="F16" s="37">
        <v>22</v>
      </c>
      <c r="G16" s="37">
        <v>2</v>
      </c>
      <c r="H16" s="38">
        <f t="shared" si="0"/>
        <v>24</v>
      </c>
      <c r="I16" s="15" t="s">
        <v>14</v>
      </c>
      <c r="J16" s="15" t="s">
        <v>15</v>
      </c>
      <c r="K16" s="15" t="s">
        <v>86</v>
      </c>
      <c r="L16" s="15" t="s">
        <v>17</v>
      </c>
      <c r="M16" s="24" t="s">
        <v>87</v>
      </c>
      <c r="N16" s="24" t="s">
        <v>88</v>
      </c>
      <c r="O16" s="24" t="s">
        <v>89</v>
      </c>
      <c r="P16" s="25" t="s">
        <v>90</v>
      </c>
    </row>
    <row r="17" spans="1:16" ht="15.75" customHeight="1" x14ac:dyDescent="0.25">
      <c r="A17" s="42">
        <v>14</v>
      </c>
      <c r="B17" s="19" t="s">
        <v>126</v>
      </c>
      <c r="C17" s="17"/>
      <c r="D17" s="15" t="s">
        <v>127</v>
      </c>
      <c r="E17" s="15">
        <v>257463</v>
      </c>
      <c r="F17" s="37">
        <v>24</v>
      </c>
      <c r="G17" s="37"/>
      <c r="H17" s="38">
        <f t="shared" si="0"/>
        <v>24</v>
      </c>
      <c r="I17" s="15" t="s">
        <v>14</v>
      </c>
      <c r="J17" s="15" t="s">
        <v>15</v>
      </c>
      <c r="K17" s="20" t="s">
        <v>129</v>
      </c>
      <c r="L17" s="15" t="s">
        <v>17</v>
      </c>
      <c r="M17" s="15" t="s">
        <v>131</v>
      </c>
      <c r="N17" s="15" t="s">
        <v>132</v>
      </c>
      <c r="O17" s="15" t="s">
        <v>133</v>
      </c>
      <c r="P17" s="16" t="s">
        <v>134</v>
      </c>
    </row>
    <row r="18" spans="1:16" ht="15.75" customHeight="1" x14ac:dyDescent="0.25">
      <c r="A18" s="46">
        <v>15</v>
      </c>
      <c r="B18" s="47" t="s">
        <v>126</v>
      </c>
      <c r="C18" s="48"/>
      <c r="D18" s="49" t="s">
        <v>128</v>
      </c>
      <c r="E18" s="49">
        <v>253859</v>
      </c>
      <c r="F18" s="50">
        <v>14</v>
      </c>
      <c r="G18" s="50"/>
      <c r="H18" s="51">
        <v>14</v>
      </c>
      <c r="I18" s="49" t="s">
        <v>14</v>
      </c>
      <c r="J18" s="49" t="s">
        <v>15</v>
      </c>
      <c r="K18" s="52" t="s">
        <v>130</v>
      </c>
      <c r="L18" s="49" t="s">
        <v>17</v>
      </c>
      <c r="M18" s="49" t="s">
        <v>135</v>
      </c>
      <c r="N18" s="54" t="s">
        <v>136</v>
      </c>
      <c r="O18" s="49" t="s">
        <v>137</v>
      </c>
      <c r="P18" s="53" t="s">
        <v>138</v>
      </c>
    </row>
    <row r="19" spans="1:16" ht="15.75" customHeight="1" thickBot="1" x14ac:dyDescent="0.3">
      <c r="A19" s="43">
        <v>16</v>
      </c>
      <c r="B19" s="21" t="s">
        <v>126</v>
      </c>
      <c r="C19" s="22"/>
      <c r="D19" s="23" t="s">
        <v>151</v>
      </c>
      <c r="E19" s="23">
        <v>103754</v>
      </c>
      <c r="F19" s="39">
        <v>28</v>
      </c>
      <c r="G19" s="39"/>
      <c r="H19" s="40">
        <f t="shared" si="0"/>
        <v>28</v>
      </c>
      <c r="I19" s="23" t="s">
        <v>14</v>
      </c>
      <c r="J19" s="23" t="s">
        <v>15</v>
      </c>
      <c r="K19" s="23" t="s">
        <v>16</v>
      </c>
      <c r="L19" s="23" t="s">
        <v>17</v>
      </c>
      <c r="M19" s="23" t="s">
        <v>152</v>
      </c>
      <c r="N19" s="26" t="s">
        <v>153</v>
      </c>
      <c r="O19" s="23" t="s">
        <v>154</v>
      </c>
      <c r="P19" s="55" t="s">
        <v>155</v>
      </c>
    </row>
    <row r="21" spans="1:16" ht="15.75" customHeight="1" x14ac:dyDescent="0.25">
      <c r="A21" s="13" t="s">
        <v>147</v>
      </c>
    </row>
    <row r="22" spans="1:16" ht="15.75" customHeight="1" x14ac:dyDescent="0.25">
      <c r="A22" s="28" t="s">
        <v>148</v>
      </c>
      <c r="B22" s="29"/>
      <c r="C22" s="29"/>
    </row>
    <row r="23" spans="1:16" ht="15.75" customHeight="1" x14ac:dyDescent="0.25">
      <c r="A23" s="30" t="s">
        <v>149</v>
      </c>
      <c r="B23" s="31"/>
      <c r="C23" s="31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6"/>
  <sheetViews>
    <sheetView zoomScale="130" zoomScaleNormal="130" workbookViewId="0">
      <selection activeCell="C6" sqref="C6"/>
    </sheetView>
  </sheetViews>
  <sheetFormatPr defaultRowHeight="13.2" x14ac:dyDescent="0.25"/>
  <sheetData>
    <row r="1" spans="1:9" ht="18" x14ac:dyDescent="0.35">
      <c r="A1" s="12" t="s">
        <v>140</v>
      </c>
    </row>
    <row r="3" spans="1:9" x14ac:dyDescent="0.25">
      <c r="A3" s="9" t="s">
        <v>116</v>
      </c>
      <c r="B3" s="9" t="s">
        <v>117</v>
      </c>
      <c r="C3" s="9" t="s">
        <v>118</v>
      </c>
      <c r="D3" s="9" t="s">
        <v>119</v>
      </c>
      <c r="E3" s="9" t="s">
        <v>120</v>
      </c>
      <c r="F3" s="9" t="s">
        <v>121</v>
      </c>
    </row>
    <row r="4" spans="1:9" x14ac:dyDescent="0.25">
      <c r="A4" s="10">
        <v>1</v>
      </c>
      <c r="B4" s="10">
        <v>0</v>
      </c>
      <c r="C4" s="10">
        <v>3</v>
      </c>
      <c r="D4" s="10">
        <v>7</v>
      </c>
      <c r="E4" s="10">
        <v>5</v>
      </c>
      <c r="F4" s="10">
        <v>4</v>
      </c>
    </row>
    <row r="5" spans="1:9" x14ac:dyDescent="0.25">
      <c r="A5" s="10"/>
      <c r="B5" s="10"/>
      <c r="C5" s="10"/>
      <c r="D5" s="10"/>
      <c r="E5" s="10"/>
      <c r="F5" s="10"/>
    </row>
    <row r="6" spans="1:9" ht="14.4" x14ac:dyDescent="0.25">
      <c r="A6" s="1" t="s">
        <v>4</v>
      </c>
    </row>
    <row r="7" spans="1:9" ht="14.4" x14ac:dyDescent="0.25">
      <c r="A7" s="3" t="s">
        <v>92</v>
      </c>
      <c r="I7" s="2" t="s">
        <v>91</v>
      </c>
    </row>
    <row r="8" spans="1:9" ht="14.4" x14ac:dyDescent="0.25">
      <c r="A8" s="6" t="s">
        <v>93</v>
      </c>
      <c r="B8" s="7"/>
    </row>
    <row r="9" spans="1:9" ht="14.4" x14ac:dyDescent="0.25">
      <c r="A9" s="3" t="s">
        <v>94</v>
      </c>
    </row>
    <row r="10" spans="1:9" ht="14.4" x14ac:dyDescent="0.25">
      <c r="A10" s="3" t="s">
        <v>95</v>
      </c>
    </row>
    <row r="11" spans="1:9" ht="14.4" x14ac:dyDescent="0.25">
      <c r="A11" s="3" t="s">
        <v>96</v>
      </c>
    </row>
    <row r="12" spans="1:9" ht="13.8" x14ac:dyDescent="0.25">
      <c r="A12" s="3"/>
    </row>
    <row r="13" spans="1:9" ht="14.4" x14ac:dyDescent="0.25">
      <c r="A13" s="1" t="s">
        <v>5</v>
      </c>
    </row>
    <row r="14" spans="1:9" ht="14.4" x14ac:dyDescent="0.25">
      <c r="A14" s="3" t="s">
        <v>92</v>
      </c>
      <c r="I14" s="2" t="s">
        <v>91</v>
      </c>
    </row>
    <row r="15" spans="1:9" ht="14.4" x14ac:dyDescent="0.25">
      <c r="A15" s="3" t="s">
        <v>93</v>
      </c>
    </row>
    <row r="16" spans="1:9" ht="14.4" x14ac:dyDescent="0.25">
      <c r="A16" s="3" t="s">
        <v>94</v>
      </c>
    </row>
    <row r="17" spans="1:9" ht="14.4" x14ac:dyDescent="0.25">
      <c r="A17" s="3" t="s">
        <v>95</v>
      </c>
    </row>
    <row r="18" spans="1:9" ht="14.4" x14ac:dyDescent="0.25">
      <c r="A18" s="6" t="s">
        <v>96</v>
      </c>
      <c r="B18" s="7"/>
    </row>
    <row r="19" spans="1:9" x14ac:dyDescent="0.25">
      <c r="A19" s="4"/>
    </row>
    <row r="20" spans="1:9" ht="14.4" x14ac:dyDescent="0.25">
      <c r="A20" s="1" t="s">
        <v>6</v>
      </c>
      <c r="I20" s="2" t="s">
        <v>97</v>
      </c>
    </row>
    <row r="21" spans="1:9" ht="14.4" x14ac:dyDescent="0.25">
      <c r="A21" s="3" t="s">
        <v>98</v>
      </c>
    </row>
    <row r="22" spans="1:9" ht="14.4" x14ac:dyDescent="0.25">
      <c r="A22" s="6" t="s">
        <v>99</v>
      </c>
      <c r="B22" s="7"/>
      <c r="C22" s="7"/>
      <c r="D22" s="7"/>
      <c r="E22" s="7"/>
      <c r="F22" s="7"/>
    </row>
    <row r="23" spans="1:9" ht="14.4" x14ac:dyDescent="0.25">
      <c r="A23" s="3" t="s">
        <v>100</v>
      </c>
    </row>
    <row r="24" spans="1:9" ht="14.4" x14ac:dyDescent="0.25">
      <c r="A24" s="3" t="s">
        <v>101</v>
      </c>
    </row>
    <row r="25" spans="1:9" ht="14.4" x14ac:dyDescent="0.25">
      <c r="A25" s="6" t="s">
        <v>102</v>
      </c>
      <c r="B25" s="7"/>
      <c r="C25" s="7"/>
      <c r="D25" s="7"/>
      <c r="E25" s="7"/>
      <c r="F25" s="7"/>
    </row>
    <row r="26" spans="1:9" ht="14.4" x14ac:dyDescent="0.25">
      <c r="A26" s="6" t="s">
        <v>103</v>
      </c>
      <c r="B26" s="7"/>
      <c r="C26" s="7"/>
      <c r="D26" s="7"/>
      <c r="E26" s="7"/>
      <c r="F26" s="7"/>
    </row>
    <row r="28" spans="1:9" ht="14.4" x14ac:dyDescent="0.25">
      <c r="A28" s="1" t="s">
        <v>104</v>
      </c>
      <c r="I28" s="2" t="s">
        <v>97</v>
      </c>
    </row>
    <row r="29" spans="1:9" ht="14.4" x14ac:dyDescent="0.25">
      <c r="A29" s="6" t="s">
        <v>105</v>
      </c>
      <c r="B29" s="7"/>
      <c r="C29" s="7"/>
      <c r="D29" s="7"/>
      <c r="E29" s="7"/>
      <c r="F29" s="7"/>
      <c r="G29" s="7"/>
      <c r="H29" s="7"/>
    </row>
    <row r="30" spans="1:9" ht="14.4" x14ac:dyDescent="0.25">
      <c r="A30" s="3" t="s">
        <v>106</v>
      </c>
    </row>
    <row r="31" spans="1:9" ht="14.4" x14ac:dyDescent="0.25">
      <c r="A31" s="3" t="s">
        <v>107</v>
      </c>
    </row>
    <row r="32" spans="1:9" ht="14.4" x14ac:dyDescent="0.25">
      <c r="A32" s="3" t="s">
        <v>108</v>
      </c>
    </row>
    <row r="33" spans="1:11" ht="14.4" x14ac:dyDescent="0.25">
      <c r="A33" s="3" t="s">
        <v>109</v>
      </c>
    </row>
    <row r="34" spans="1:11" ht="14.4" x14ac:dyDescent="0.25">
      <c r="A34" s="6" t="s">
        <v>110</v>
      </c>
      <c r="B34" s="7"/>
      <c r="C34" s="7"/>
      <c r="D34" s="7"/>
      <c r="E34" s="7"/>
      <c r="F34" s="7"/>
      <c r="G34" s="7"/>
      <c r="H34" s="7"/>
    </row>
    <row r="35" spans="1:11" ht="13.8" x14ac:dyDescent="0.25">
      <c r="A35" s="3"/>
    </row>
    <row r="36" spans="1:11" ht="29.4" customHeight="1" x14ac:dyDescent="0.25">
      <c r="A36" s="44" t="s">
        <v>111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</row>
    <row r="37" spans="1:11" ht="14.4" x14ac:dyDescent="0.25">
      <c r="A37" s="2" t="s">
        <v>112</v>
      </c>
      <c r="F37" s="8" t="s">
        <v>124</v>
      </c>
      <c r="G37" s="11">
        <f>10*LOG10((1+F4/10)/0.000000000001)-11-20*LOG10(10+D4)+10*LOG10(1+E4/4)</f>
        <v>89.374127110330534</v>
      </c>
      <c r="H37" s="8" t="s">
        <v>123</v>
      </c>
    </row>
    <row r="38" spans="1:11" ht="14.4" x14ac:dyDescent="0.25">
      <c r="A38" s="2"/>
    </row>
    <row r="39" spans="1:11" ht="40.799999999999997" customHeight="1" x14ac:dyDescent="0.25">
      <c r="A39" s="44" t="s">
        <v>9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</row>
    <row r="40" spans="1:11" ht="14.4" x14ac:dyDescent="0.25">
      <c r="A40" s="2" t="s">
        <v>112</v>
      </c>
      <c r="F40" s="8" t="s">
        <v>141</v>
      </c>
      <c r="G40" s="11">
        <f>60+E2+10*LOG10((50+C4*10+D4)*1000/(1000+E4*100+F4*10))+10*LOG10(50+F4)+6</f>
        <v>100.84392291605124</v>
      </c>
      <c r="H40" s="8" t="s">
        <v>125</v>
      </c>
      <c r="I40" s="8" t="s">
        <v>143</v>
      </c>
      <c r="J40">
        <f>(50+C4*10+D4)*1000/(1000+E4*100+F4*10)</f>
        <v>56.493506493506494</v>
      </c>
      <c r="K40" s="8" t="s">
        <v>144</v>
      </c>
    </row>
    <row r="41" spans="1:11" x14ac:dyDescent="0.25">
      <c r="A41" s="5" t="s">
        <v>113</v>
      </c>
    </row>
    <row r="42" spans="1:11" ht="28.8" customHeight="1" x14ac:dyDescent="0.25">
      <c r="A42" s="44" t="s">
        <v>10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</row>
    <row r="43" spans="1:11" ht="14.4" x14ac:dyDescent="0.25">
      <c r="A43" s="1" t="s">
        <v>114</v>
      </c>
      <c r="F43" s="8" t="s">
        <v>122</v>
      </c>
      <c r="G43" s="11">
        <f>10*LOG10(10^((80+F4)/10)+10^((75+E4)/10)+10^((80+D4)/10)+10^((82+C4)/10)+10^((84+B4)/10)+10^((80+A4)/10))</f>
        <v>91.891209437903555</v>
      </c>
      <c r="H43" s="8" t="s">
        <v>123</v>
      </c>
    </row>
    <row r="44" spans="1:11" ht="14.4" x14ac:dyDescent="0.25">
      <c r="A44" s="2" t="s">
        <v>113</v>
      </c>
    </row>
    <row r="45" spans="1:11" ht="14.4" x14ac:dyDescent="0.25">
      <c r="A45" s="1" t="s">
        <v>115</v>
      </c>
    </row>
    <row r="46" spans="1:11" ht="14.4" x14ac:dyDescent="0.25">
      <c r="A46" s="2" t="s">
        <v>112</v>
      </c>
      <c r="F46" s="8" t="s">
        <v>122</v>
      </c>
      <c r="G46" s="11">
        <f>10*LOG10(10^((80+F4-16.1)/10)+10^((75+E4-8.6)/10)+10^((80+D4-3.2)/10)+10^((82+C4)/10)+10^((84+B4+1.2)/10)+10^((80+A4+1)/10))</f>
        <v>90.276354920132519</v>
      </c>
      <c r="H46" s="8" t="s">
        <v>125</v>
      </c>
    </row>
  </sheetData>
  <mergeCells count="3">
    <mergeCell ref="A36:K36"/>
    <mergeCell ref="A39:K39"/>
    <mergeCell ref="A42:K42"/>
  </mergeCells>
  <pageMargins left="0.7" right="0.7" top="0.75" bottom="0.75" header="0.3" footer="0.3"/>
  <pageSetup paperSize="9" orientation="portrait" horizontalDpi="4294967293" verticalDpi="4294967293" r:id="rId1"/>
  <drawing r:id="rId2"/>
  <legacyDrawing r:id="rId3"/>
  <oleObjects>
    <mc:AlternateContent xmlns:mc="http://schemas.openxmlformats.org/markup-compatibility/2006">
      <mc:Choice Requires="x14">
        <oleObject progId="Equation.3" shapeId="2055" r:id="rId4">
          <objectPr defaultSize="0" r:id="rId5">
            <anchor moveWithCells="1">
              <from>
                <xdr:col>11</xdr:col>
                <xdr:colOff>7620</xdr:colOff>
                <xdr:row>38</xdr:row>
                <xdr:rowOff>167640</xdr:rowOff>
              </from>
              <to>
                <xdr:col>16</xdr:col>
                <xdr:colOff>396240</xdr:colOff>
                <xdr:row>39</xdr:row>
                <xdr:rowOff>160020</xdr:rowOff>
              </to>
            </anchor>
          </objectPr>
        </oleObject>
      </mc:Choice>
      <mc:Fallback>
        <oleObject progId="Equation.3" shapeId="2055" r:id="rId4"/>
      </mc:Fallback>
    </mc:AlternateContent>
    <mc:AlternateContent xmlns:mc="http://schemas.openxmlformats.org/markup-compatibility/2006">
      <mc:Choice Requires="x14">
        <oleObject progId="Equation.3" shapeId="2056" r:id="rId6">
          <objectPr defaultSize="0" r:id="rId7">
            <anchor moveWithCells="1">
              <from>
                <xdr:col>11</xdr:col>
                <xdr:colOff>0</xdr:colOff>
                <xdr:row>35</xdr:row>
                <xdr:rowOff>0</xdr:rowOff>
              </from>
              <to>
                <xdr:col>16</xdr:col>
                <xdr:colOff>7620</xdr:colOff>
                <xdr:row>36</xdr:row>
                <xdr:rowOff>137160</xdr:rowOff>
              </to>
            </anchor>
          </objectPr>
        </oleObject>
      </mc:Choice>
      <mc:Fallback>
        <oleObject progId="Equation.3" shapeId="2056" r:id="rId6"/>
      </mc:Fallback>
    </mc:AlternateContent>
    <mc:AlternateContent xmlns:mc="http://schemas.openxmlformats.org/markup-compatibility/2006">
      <mc:Choice Requires="x14">
        <oleObject progId="Equation.3" shapeId="2058" r:id="rId8">
          <objectPr defaultSize="0" r:id="rId9">
            <anchor moveWithCells="1">
              <from>
                <xdr:col>11</xdr:col>
                <xdr:colOff>0</xdr:colOff>
                <xdr:row>41</xdr:row>
                <xdr:rowOff>0</xdr:rowOff>
              </from>
              <to>
                <xdr:col>14</xdr:col>
                <xdr:colOff>266700</xdr:colOff>
                <xdr:row>42</xdr:row>
                <xdr:rowOff>167640</xdr:rowOff>
              </to>
            </anchor>
          </objectPr>
        </oleObject>
      </mc:Choice>
      <mc:Fallback>
        <oleObject progId="Equation.3" shapeId="2058" r:id="rId8"/>
      </mc:Fallback>
    </mc:AlternateContent>
    <mc:AlternateContent xmlns:mc="http://schemas.openxmlformats.org/markup-compatibility/2006">
      <mc:Choice Requires="x14">
        <oleObject progId="Equation.3" shapeId="2059" r:id="rId10">
          <objectPr defaultSize="0" r:id="rId11">
            <anchor moveWithCells="1">
              <from>
                <xdr:col>11</xdr:col>
                <xdr:colOff>0</xdr:colOff>
                <xdr:row>44</xdr:row>
                <xdr:rowOff>0</xdr:rowOff>
              </from>
              <to>
                <xdr:col>14</xdr:col>
                <xdr:colOff>601980</xdr:colOff>
                <xdr:row>47</xdr:row>
                <xdr:rowOff>0</xdr:rowOff>
              </to>
            </anchor>
          </objectPr>
        </oleObject>
      </mc:Choice>
      <mc:Fallback>
        <oleObject progId="Equation.3" shapeId="2059" r:id="rId10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 responses 1</vt:lpstr>
      <vt:lpstr>Solution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farina</dc:creator>
  <cp:lastModifiedBy>Angelo Farina</cp:lastModifiedBy>
  <dcterms:created xsi:type="dcterms:W3CDTF">2017-10-29T17:04:03Z</dcterms:created>
  <dcterms:modified xsi:type="dcterms:W3CDTF">2017-11-24T19:04:42Z</dcterms:modified>
</cp:coreProperties>
</file>