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52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<sst xmlns="http://schemas.openxmlformats.org/spreadsheetml/2006/main" count="81" uniqueCount="51">
  <si>
    <t>Matricola</t>
  </si>
  <si>
    <t>A</t>
  </si>
  <si>
    <t>B</t>
  </si>
  <si>
    <t>C</t>
  </si>
  <si>
    <t>D</t>
  </si>
  <si>
    <t>E</t>
  </si>
  <si>
    <t>F</t>
  </si>
  <si>
    <t>dB(A)</t>
  </si>
  <si>
    <t>Score</t>
  </si>
  <si>
    <t>Cappucci Davide</t>
  </si>
  <si>
    <t>Podrecca Massimo</t>
  </si>
  <si>
    <t>Malvicini Andrea</t>
  </si>
  <si>
    <t>Marcotti Matteo</t>
  </si>
  <si>
    <t>Tolomei Mattia</t>
  </si>
  <si>
    <t>Magri Matteo</t>
  </si>
  <si>
    <t>Laudisio Vincenzo</t>
  </si>
  <si>
    <t>Morelli Elisa</t>
  </si>
  <si>
    <t>Passerini Lorenzo</t>
  </si>
  <si>
    <t>Surname and Name</t>
  </si>
  <si>
    <t>write number and measurement unit</t>
  </si>
  <si>
    <t xml:space="preserve"> </t>
  </si>
  <si>
    <t>Schifano Valentina Giuseppa</t>
  </si>
  <si>
    <t>Applied Acoustics test - 27/11/2015</t>
  </si>
  <si>
    <r>
      <t>1) A vehicle produces a SEL of 90+F dB(A) at 7.5m. The vehicle is passing in front of the microphone, at a distance of 10+E m, and the measurement time is 30+DE s. Compute the value of L</t>
    </r>
    <r>
      <rPr>
        <vertAlign val="subscript"/>
        <sz val="12"/>
        <rFont val="Calibri"/>
        <family val="2"/>
      </rPr>
      <t>A,eq</t>
    </r>
    <r>
      <rPr>
        <sz val="12"/>
        <rFont val="Calibri"/>
        <family val="2"/>
      </rPr>
      <t>.</t>
    </r>
  </si>
  <si>
    <t>2) The power level Lw of a SUV running at 40+E km/h is equal to 90+F dB(A). Compute the maximum instantaneous sound pressure level at a receiver located at distance of 30+E m from the road.</t>
  </si>
  <si>
    <t>3) In the case of previous exercise, compute the Leq at the receiver when each hour 300+CD SUVs are passing.</t>
  </si>
  <si>
    <t>4) What is the SEL (at 7.5m distance) of the same SUV of previous two exercises?</t>
  </si>
  <si>
    <t>7) Inside a factory, the Leq is equal to 80+D dB(A). Compute the time allowed in this factory for a personal daily exposure Lep equal to 85 dB(A).</t>
  </si>
  <si>
    <t>8) Inside a factory, a man stays at three workplaces: 3+F/10 h with an SPL=80+F/2 dB(A), 1+E/10 h with an SPL=85+E/4 dB(A) and 5+D/3 h with an SPL=78+C/4 dB(A). Compute his daily personal exposure level Lep.</t>
  </si>
  <si>
    <t xml:space="preserve">9) In a factory the average daily exposure level Lep of workers is 86+F/4 dB(A), for a total working time of 10 h, and actions must be taken for reducing Lep to 85.0 dB(A). Compute the new max daily working time. </t>
  </si>
  <si>
    <t>10) A worker is operating for 8h in front of a machine, with an Leq=80+D dB(A). Compute his Lep in the case he reduces his working duration from 8h to 4+E/4 h.</t>
  </si>
  <si>
    <t>Sel2 = Sel +10*log10(d1/d2) =</t>
  </si>
  <si>
    <t>Laeq = SEL-10*log10(T) =</t>
  </si>
  <si>
    <t>SPLmax = Lw-11-20*log10(d) =</t>
  </si>
  <si>
    <t>Leq = Lw1p+10*log10(Q/(1000*V))-10*log10(d)-6 =</t>
  </si>
  <si>
    <t>SEL(7.5m) = Lw -10*log10(V)-9.19 =</t>
  </si>
  <si>
    <t xml:space="preserve">5) On a railway the total traffic during the whole night is of 20+C passenger trains and of 10+E freight trains. Each passenger train has a SEL (at 7.5m) = 88+D dB(A). </t>
  </si>
  <si>
    <t>Each freight train has a SEL (at 7.5m) = 93+F dB(A). Compute the value of LA,eq,night at a distance of 100+EF m.</t>
  </si>
  <si>
    <t>SELtot(7.5m) =10*log10(Np*10^(SELp/10)+Nf*10^(SELf/10)) =</t>
  </si>
  <si>
    <t>Leq = SELtot+10*log10(7.5/d)-10*log10(8*3600) =</t>
  </si>
  <si>
    <t xml:space="preserve">6) The noise inside a factory is dominated by a large pressing machine. Compute the SEL associated with a single pressing event of the machine, knowing that it is pressing 100+EF pieces per hour, </t>
  </si>
  <si>
    <t>and that the average Leq at the working place is 80+E dB(A).</t>
  </si>
  <si>
    <t>SEL = Leq+10*log10(3600)-10*log10(Nev) =</t>
  </si>
  <si>
    <r>
      <rPr>
        <sz val="10"/>
        <rFont val="Symbol"/>
        <family val="1"/>
      </rPr>
      <t>t</t>
    </r>
    <r>
      <rPr>
        <sz val="10"/>
        <rFont val="Arial"/>
        <family val="0"/>
      </rPr>
      <t xml:space="preserve"> = 8*10^((85-Leq)/10) =</t>
    </r>
  </si>
  <si>
    <t>h</t>
  </si>
  <si>
    <t>Lep = 10*log10((t1*10^(L1/10)+t2*10^(L2/10)+t3*10^(L3/10)/8) =</t>
  </si>
  <si>
    <r>
      <rPr>
        <sz val="10"/>
        <rFont val="Symbol"/>
        <family val="1"/>
      </rPr>
      <t>t</t>
    </r>
    <r>
      <rPr>
        <sz val="10"/>
        <rFont val="Arial"/>
        <family val="0"/>
      </rPr>
      <t xml:space="preserve"> = 10*10^((85-Leq)/10) =</t>
    </r>
  </si>
  <si>
    <t>Leq2 = Leq1 + 10*log10(t2/t1) =</t>
  </si>
  <si>
    <t>min</t>
  </si>
  <si>
    <t>Pecorini Annalisa</t>
  </si>
  <si>
    <t>Wahdan Mohamed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</si>
</sst>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vertAlign val="subscript"/>
      <sz val="12"/>
      <name val="Calibri"/>
      <family val="2"/>
    </font>
    <font>
      <sz val="10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16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6"/>
  <sheetViews>
    <sheetView tabSelected="1" zoomScale="96" zoomScaleNormal="96" zoomScalePageLayoutView="0" workbookViewId="0" topLeftCell="A1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20.140625" style="0" customWidth="1"/>
    <col min="5" max="5" width="9.00390625" style="0" customWidth="1"/>
    <col min="7" max="7" width="14.28125" style="0" customWidth="1"/>
  </cols>
  <sheetData>
    <row r="1" ht="12.75" customHeight="1">
      <c r="A1" s="1" t="s">
        <v>22</v>
      </c>
    </row>
    <row r="3" spans="1:2" ht="12.75" customHeight="1">
      <c r="A3" t="s">
        <v>0</v>
      </c>
      <c r="B3" s="5">
        <v>123456</v>
      </c>
    </row>
    <row r="4" spans="2:5" ht="12.75" customHeight="1">
      <c r="B4" s="2"/>
      <c r="D4" s="3"/>
      <c r="E4" s="3"/>
    </row>
    <row r="5" ht="12.75" customHeight="1">
      <c r="A5" s="11" t="s">
        <v>23</v>
      </c>
    </row>
    <row r="6" spans="1:10" ht="12.75" customHeight="1">
      <c r="A6" s="12" t="s">
        <v>19</v>
      </c>
      <c r="C6" s="4" t="s">
        <v>31</v>
      </c>
      <c r="E6">
        <f>90+F+10*LOG10(7.5/(10+E))</f>
        <v>92.98970004336019</v>
      </c>
      <c r="F6" s="4" t="s">
        <v>7</v>
      </c>
      <c r="G6" s="4" t="s">
        <v>32</v>
      </c>
      <c r="I6" s="17">
        <f>E6-10*LOG10(30+D*10+E)</f>
        <v>74.23908740944319</v>
      </c>
      <c r="J6" s="2" t="s">
        <v>7</v>
      </c>
    </row>
    <row r="7" ht="12.75" customHeight="1">
      <c r="A7" s="11" t="s">
        <v>20</v>
      </c>
    </row>
    <row r="8" ht="12.75" customHeight="1">
      <c r="A8" s="11" t="s">
        <v>24</v>
      </c>
    </row>
    <row r="9" spans="1:6" ht="12.75" customHeight="1">
      <c r="A9" s="12" t="s">
        <v>19</v>
      </c>
      <c r="C9" s="4" t="s">
        <v>33</v>
      </c>
      <c r="E9" s="17">
        <f>90+F-11-20*LOG10(30+E)</f>
        <v>54.11863911299449</v>
      </c>
      <c r="F9" s="2" t="s">
        <v>7</v>
      </c>
    </row>
    <row r="10" ht="12.75" customHeight="1">
      <c r="A10" s="11" t="s">
        <v>20</v>
      </c>
    </row>
    <row r="11" ht="12.75" customHeight="1">
      <c r="A11" s="11" t="s">
        <v>25</v>
      </c>
    </row>
    <row r="12" spans="1:8" ht="12.75" customHeight="1">
      <c r="A12" s="12" t="s">
        <v>19</v>
      </c>
      <c r="C12" s="4" t="s">
        <v>34</v>
      </c>
      <c r="G12" s="17">
        <f>90+F+10*LOG10((300+CC*10+D)/(1000*(40+E)))-10*LOG10(30+E)-6</f>
        <v>53.26465908685945</v>
      </c>
      <c r="H12" s="2" t="s">
        <v>7</v>
      </c>
    </row>
    <row r="13" ht="12.75" customHeight="1">
      <c r="A13" s="11" t="s">
        <v>20</v>
      </c>
    </row>
    <row r="14" ht="12.75" customHeight="1">
      <c r="A14" s="11" t="s">
        <v>26</v>
      </c>
    </row>
    <row r="15" spans="1:7" ht="12.75" customHeight="1">
      <c r="A15" s="12" t="s">
        <v>19</v>
      </c>
      <c r="C15" s="4" t="s">
        <v>35</v>
      </c>
      <c r="F15" s="17">
        <f>90+F-10*LOG10(40+E)-9.19</f>
        <v>70.27787486224656</v>
      </c>
      <c r="G15" s="2" t="s">
        <v>7</v>
      </c>
    </row>
    <row r="16" ht="12.75" customHeight="1">
      <c r="A16" s="11" t="s">
        <v>20</v>
      </c>
    </row>
    <row r="17" ht="12.75" customHeight="1">
      <c r="A17" s="11" t="s">
        <v>36</v>
      </c>
    </row>
    <row r="18" ht="12.75" customHeight="1">
      <c r="A18" s="11" t="s">
        <v>37</v>
      </c>
    </row>
    <row r="19" spans="1:16" ht="12.75" customHeight="1">
      <c r="A19" s="12" t="s">
        <v>19</v>
      </c>
      <c r="C19" s="4" t="s">
        <v>38</v>
      </c>
      <c r="H19">
        <f>10*LOG10((20+CC)*10^((88+D)/10)+(10+E)*10^((93+F)/10))</f>
        <v>111.92014556966386</v>
      </c>
      <c r="I19" s="4" t="s">
        <v>7</v>
      </c>
      <c r="J19" s="4" t="s">
        <v>39</v>
      </c>
      <c r="O19" s="17">
        <f>H19+10*LOG10(7.5/(100+E*10+F))-10*LOG10(8*3600)</f>
        <v>54.14558734244394</v>
      </c>
      <c r="P19" s="2" t="s">
        <v>7</v>
      </c>
    </row>
    <row r="20" ht="12.75" customHeight="1">
      <c r="A20" s="11" t="s">
        <v>20</v>
      </c>
    </row>
    <row r="21" ht="12.75" customHeight="1">
      <c r="A21" s="11" t="s">
        <v>40</v>
      </c>
    </row>
    <row r="22" ht="12.75" customHeight="1">
      <c r="A22" s="11" t="s">
        <v>41</v>
      </c>
    </row>
    <row r="23" spans="1:7" ht="12.75" customHeight="1">
      <c r="A23" s="12" t="s">
        <v>19</v>
      </c>
      <c r="C23" s="4" t="s">
        <v>42</v>
      </c>
      <c r="F23" s="17">
        <f>80+E+10*LOG10(3600)-10*LOG10(100+E*10+F)</f>
        <v>98.63177902412826</v>
      </c>
      <c r="G23" s="2" t="s">
        <v>7</v>
      </c>
    </row>
    <row r="24" ht="12.75" customHeight="1">
      <c r="A24" s="11" t="s">
        <v>20</v>
      </c>
    </row>
    <row r="25" ht="12.75" customHeight="1">
      <c r="A25" s="11" t="s">
        <v>27</v>
      </c>
    </row>
    <row r="26" spans="1:8" ht="12.75" customHeight="1">
      <c r="A26" s="12" t="s">
        <v>19</v>
      </c>
      <c r="C26" s="4" t="s">
        <v>43</v>
      </c>
      <c r="E26" s="17">
        <f>8*10^((85-80-D)/10)</f>
        <v>10.071403294353338</v>
      </c>
      <c r="F26" s="2" t="s">
        <v>44</v>
      </c>
      <c r="G26">
        <f>E26*60</f>
        <v>604.2841976612003</v>
      </c>
      <c r="H26" s="4" t="s">
        <v>48</v>
      </c>
    </row>
    <row r="27" ht="12.75" customHeight="1">
      <c r="A27" s="11" t="s">
        <v>20</v>
      </c>
    </row>
    <row r="28" ht="12.75" customHeight="1">
      <c r="A28" s="11" t="s">
        <v>28</v>
      </c>
    </row>
    <row r="29" spans="1:9" ht="12.75" customHeight="1">
      <c r="A29" s="12" t="s">
        <v>19</v>
      </c>
      <c r="C29" s="4" t="s">
        <v>45</v>
      </c>
      <c r="H29" s="17">
        <f>10*LOG10(((3+F/10)*10^((80+F/2)/10)+(1+E/10)*10^((85+E/4)/10)+(5+D/3)*10^((78+CC/4)/10))/8)</f>
        <v>83.58356600136108</v>
      </c>
      <c r="I29" s="2" t="s">
        <v>7</v>
      </c>
    </row>
    <row r="30" ht="12.75" customHeight="1">
      <c r="A30" s="11" t="s">
        <v>20</v>
      </c>
    </row>
    <row r="31" ht="12.75" customHeight="1">
      <c r="A31" s="11" t="s">
        <v>29</v>
      </c>
    </row>
    <row r="32" spans="1:8" ht="12.75" customHeight="1">
      <c r="A32" s="12" t="s">
        <v>19</v>
      </c>
      <c r="C32" s="4" t="s">
        <v>46</v>
      </c>
      <c r="E32" s="17">
        <f>10*10^((85-(86+F/4))/10)</f>
        <v>5.623413251903491</v>
      </c>
      <c r="F32" s="2" t="s">
        <v>44</v>
      </c>
      <c r="G32">
        <f>E32*60</f>
        <v>337.4047951142095</v>
      </c>
      <c r="H32" s="4" t="s">
        <v>48</v>
      </c>
    </row>
    <row r="33" ht="12.75" customHeight="1">
      <c r="A33" s="11" t="s">
        <v>20</v>
      </c>
    </row>
    <row r="34" ht="12.75" customHeight="1">
      <c r="A34" s="11" t="s">
        <v>30</v>
      </c>
    </row>
    <row r="35" spans="1:6" ht="12.75" customHeight="1">
      <c r="A35" s="12" t="s">
        <v>19</v>
      </c>
      <c r="C35" s="4" t="s">
        <v>47</v>
      </c>
      <c r="E35" s="17">
        <f>80+D+10*LOG10((4+E/4)/8)</f>
        <v>82.17069316414013</v>
      </c>
      <c r="F35" s="2" t="s">
        <v>7</v>
      </c>
    </row>
    <row r="36" ht="12.75" customHeight="1">
      <c r="A36" s="16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170547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4" ht="12.75" customHeight="1">
      <c r="A4" t="s">
        <v>3</v>
      </c>
      <c r="B4">
        <f>INT((B1-B2*100000-B3*10000)/1000)</f>
        <v>3</v>
      </c>
      <c r="D4" s="4"/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4.57421875" style="0" customWidth="1"/>
    <col min="3" max="3" width="6.00390625" style="15" customWidth="1"/>
  </cols>
  <sheetData>
    <row r="1" spans="1:3" ht="12.75">
      <c r="A1" s="6" t="s">
        <v>18</v>
      </c>
      <c r="B1" s="7" t="s">
        <v>0</v>
      </c>
      <c r="C1" s="13" t="s">
        <v>8</v>
      </c>
    </row>
    <row r="2" spans="1:3" ht="12.75">
      <c r="A2" s="8" t="s">
        <v>9</v>
      </c>
      <c r="B2" s="9">
        <v>255031</v>
      </c>
      <c r="C2" s="14">
        <v>10</v>
      </c>
    </row>
    <row r="3" spans="1:3" ht="12.75">
      <c r="A3" s="8" t="s">
        <v>15</v>
      </c>
      <c r="B3" s="9">
        <v>259940</v>
      </c>
      <c r="C3" s="14">
        <v>10</v>
      </c>
    </row>
    <row r="4" spans="1:3" ht="12.75">
      <c r="A4" s="8" t="s">
        <v>14</v>
      </c>
      <c r="B4" s="9">
        <v>248581</v>
      </c>
      <c r="C4" s="14">
        <v>8</v>
      </c>
    </row>
    <row r="5" spans="1:3" ht="12.75">
      <c r="A5" s="8" t="s">
        <v>11</v>
      </c>
      <c r="B5" s="10">
        <v>267930</v>
      </c>
      <c r="C5" s="14">
        <v>7</v>
      </c>
    </row>
    <row r="6" spans="1:3" ht="12.75">
      <c r="A6" s="8" t="s">
        <v>12</v>
      </c>
      <c r="B6" s="9">
        <v>263496</v>
      </c>
      <c r="C6" s="14">
        <v>7</v>
      </c>
    </row>
    <row r="7" spans="1:3" ht="12.75">
      <c r="A7" s="8" t="s">
        <v>16</v>
      </c>
      <c r="B7" s="9">
        <v>255042</v>
      </c>
      <c r="C7" s="14">
        <v>8</v>
      </c>
    </row>
    <row r="8" spans="1:3" ht="12.75">
      <c r="A8" s="8" t="s">
        <v>17</v>
      </c>
      <c r="B8" s="9">
        <v>262166</v>
      </c>
      <c r="C8" s="14">
        <v>9</v>
      </c>
    </row>
    <row r="9" spans="1:3" ht="12.75">
      <c r="A9" s="8" t="s">
        <v>49</v>
      </c>
      <c r="B9" s="9">
        <v>245103</v>
      </c>
      <c r="C9" s="14">
        <f>8</f>
        <v>8</v>
      </c>
    </row>
    <row r="10" spans="1:3" ht="12.75">
      <c r="A10" s="8" t="s">
        <v>10</v>
      </c>
      <c r="B10" s="9">
        <v>255042</v>
      </c>
      <c r="C10" s="14">
        <v>9</v>
      </c>
    </row>
    <row r="11" spans="1:3" ht="12.75">
      <c r="A11" s="8" t="s">
        <v>21</v>
      </c>
      <c r="B11" s="9">
        <v>255547</v>
      </c>
      <c r="C11" s="14">
        <v>8</v>
      </c>
    </row>
    <row r="12" spans="1:3" ht="12.75">
      <c r="A12" s="8" t="s">
        <v>13</v>
      </c>
      <c r="B12" s="9">
        <v>261860</v>
      </c>
      <c r="C12" s="14">
        <v>10</v>
      </c>
    </row>
    <row r="13" spans="1:3" ht="12.75">
      <c r="A13" s="8" t="s">
        <v>50</v>
      </c>
      <c r="B13" s="9">
        <v>123456</v>
      </c>
      <c r="C13" s="1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2015-12-23T18:43:52Z</dcterms:modified>
  <cp:category/>
  <cp:version/>
  <cp:contentType/>
  <cp:contentStatus/>
</cp:coreProperties>
</file>