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8" yWindow="96" windowWidth="11292" windowHeight="5988" activeTab="1"/>
  </bookViews>
  <sheets>
    <sheet name="Principale" sheetId="1" r:id="rId1"/>
    <sheet name="Calcoli" sheetId="2" r:id="rId2"/>
  </sheets>
  <externalReferences>
    <externalReference r:id="rId5"/>
  </externalReferences>
  <definedNames>
    <definedName name="A">'Calcoli'!$B$3</definedName>
    <definedName name="AB">'Calcoli'!$E$3</definedName>
    <definedName name="B">'Calcoli'!$B$4</definedName>
    <definedName name="CC">'Calcoli'!$B$5</definedName>
    <definedName name="CD">'Calcoli'!$E$4</definedName>
    <definedName name="Cir1">'Calcoli'!#REF!</definedName>
    <definedName name="Cir2">#REF!</definedName>
    <definedName name="Cir3">#REF!</definedName>
    <definedName name="Cir4">#REF!</definedName>
    <definedName name="Cir5">#REF!</definedName>
    <definedName name="Cir6">#REF!</definedName>
    <definedName name="cpa">'Calcoli'!#REF!</definedName>
    <definedName name="Crr2">#REF!</definedName>
    <definedName name="Crr3">#REF!</definedName>
    <definedName name="Crr4">#REF!</definedName>
    <definedName name="cvn">'Calcoli'!#REF!</definedName>
    <definedName name="cvo">'Calcoli'!#REF!</definedName>
    <definedName name="D">'Calcoli'!$B$6</definedName>
    <definedName name="DD">'Calcoli'!#REF!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p">'Calcoli'!#REF!</definedName>
    <definedName name="E">'Calcoli'!$B$7</definedName>
    <definedName name="EF">'Calcoli'!$E$5</definedName>
    <definedName name="F">'Calcoli'!$B$8</definedName>
    <definedName name="freq">'Calcoli'!#REF!</definedName>
    <definedName name="hconv">'Calcoli'!#REF!</definedName>
    <definedName name="Ktot">'Calcoli'!#REF!</definedName>
    <definedName name="L">'Calcoli'!#REF!</definedName>
    <definedName name="Lam1">#REF!</definedName>
    <definedName name="Lam2">#REF!</definedName>
    <definedName name="Lam3">#REF!</definedName>
    <definedName name="Lam4">#REF!</definedName>
    <definedName name="Lam5">#REF!</definedName>
    <definedName name="Lam6">#REF!</definedName>
    <definedName name="lambda1">'Calcoli'!#REF!</definedName>
    <definedName name="lambda2">'Calcoli'!#REF!</definedName>
    <definedName name="lambda3">'Calcoli'!#REF!</definedName>
    <definedName name="Ldir">'Calcoli'!#REF!</definedName>
    <definedName name="Lep">'Calcoli'!#REF!</definedName>
    <definedName name="Leq">'Calcoli'!#REF!</definedName>
    <definedName name="LL1">'Calcoli'!#REF!</definedName>
    <definedName name="Lp1">'Calcoli'!#REF!</definedName>
    <definedName name="Lp2">'Calcoli'!#REF!</definedName>
    <definedName name="LProsa">'Calcoli'!#REF!</definedName>
    <definedName name="Lw">#REF!</definedName>
    <definedName name="Lw1m">#REF!</definedName>
    <definedName name="Ma">'Calcoli'!#REF!</definedName>
    <definedName name="MA1">'Calcoli'!#REF!</definedName>
    <definedName name="MA2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i1">#REF!</definedName>
    <definedName name="Ni2">#REF!</definedName>
    <definedName name="Ni3">#REF!</definedName>
    <definedName name="Ni4">#REF!</definedName>
    <definedName name="Ni5">#REF!</definedName>
    <definedName name="Ni6">#REF!</definedName>
    <definedName name="Niacqua">'Calcoli'!#REF!</definedName>
    <definedName name="niaria">#REF!</definedName>
    <definedName name="Nices">#REF!</definedName>
    <definedName name="p">'Calcoli'!#REF!</definedName>
    <definedName name="Phi1">'Calcoli'!#REF!</definedName>
    <definedName name="Phi2">'Calcoli'!#REF!</definedName>
    <definedName name="Phifin">'Calcoli'!#REF!</definedName>
    <definedName name="Pn">'Calcoli'!#REF!</definedName>
    <definedName name="Po">'Calcoli'!#REF!</definedName>
    <definedName name="Portata">'Calcoli'!#REF!</definedName>
    <definedName name="Pr1">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s1">#REF!</definedName>
    <definedName name="Ps2">#REF!</definedName>
    <definedName name="Psfin">#REF!</definedName>
    <definedName name="Q">'Calcoli'!#REF!</definedName>
    <definedName name="Qm">'Calcoli'!#REF!</definedName>
    <definedName name="Qscamb">'Calcoli'!#REF!</definedName>
    <definedName name="Raria">'Calcoli'!#REF!</definedName>
    <definedName name="Re1">'Calcoli'!#REF!</definedName>
    <definedName name="Re2">'Calcoli'!#REF!</definedName>
    <definedName name="Re3">'Calcoli'!#REF!</definedName>
    <definedName name="Re4">'Calcoli'!#REF!</definedName>
    <definedName name="Re5">'Calcoli'!#REF!</definedName>
    <definedName name="rho">'Calcoli'!#REF!</definedName>
    <definedName name="Rhoa">'Calcoli'!#REF!</definedName>
    <definedName name="RhoL">'Calcoli'!#REF!</definedName>
    <definedName name="RhoS">'Calcoli'!#REF!</definedName>
    <definedName name="rrrr">'[1]Calcoli'!$G$29</definedName>
    <definedName name="RT1">'Calcoli'!#REF!</definedName>
    <definedName name="RT2">'Calcoli'!#REF!</definedName>
    <definedName name="Rtot">'Calcoli'!#REF!</definedName>
    <definedName name="S">'Calcoli'!#REF!</definedName>
    <definedName name="schj">#REF!</definedName>
    <definedName name="Sdiv">'Calcoli'!#REF!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T">'Calcoli'!#REF!</definedName>
    <definedName name="Ta">'Calcoli'!#REF!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TT1">'Calcoli'!#REF!</definedName>
    <definedName name="TT2">'Calcoli'!#REF!</definedName>
    <definedName name="Ua">'Calcoli'!#REF!</definedName>
    <definedName name="Ufin">'Calcoli'!#REF!</definedName>
    <definedName name="UU1">'Calcoli'!#REF!</definedName>
    <definedName name="UU2">'Calcoli'!#REF!</definedName>
    <definedName name="UU3">'Calcoli'!#REF!</definedName>
    <definedName name="UU4">'Calcoli'!#REF!</definedName>
    <definedName name="UU5">'Calcoli'!#REF!</definedName>
    <definedName name="V">'Calcoli'!#REF!</definedName>
    <definedName name="Vfin">'Calcoli'!#REF!</definedName>
    <definedName name="Vn">'Calcoli'!#REF!</definedName>
    <definedName name="Vo">'Calcoli'!#REF!</definedName>
    <definedName name="Vol">'Calcoli'!#REF!</definedName>
    <definedName name="Vol2">'Calcoli'!#REF!</definedName>
    <definedName name="W">'Calcoli'!#REF!</definedName>
    <definedName name="XX">'Calcoli'!#REF!</definedName>
    <definedName name="xx1">'Calcoli'!#REF!</definedName>
    <definedName name="xx2">'Calcoli'!#REF!</definedName>
    <definedName name="XXX1">'Calcoli'!#REF!</definedName>
  </definedNames>
  <calcPr fullCalcOnLoad="1"/>
</workbook>
</file>

<file path=xl/sharedStrings.xml><?xml version="1.0" encoding="utf-8"?>
<sst xmlns="http://schemas.openxmlformats.org/spreadsheetml/2006/main" count="57" uniqueCount="42">
  <si>
    <t>Matricola</t>
  </si>
  <si>
    <t>A</t>
  </si>
  <si>
    <t>B</t>
  </si>
  <si>
    <t>C</t>
  </si>
  <si>
    <t>D</t>
  </si>
  <si>
    <t>E</t>
  </si>
  <si>
    <t>F</t>
  </si>
  <si>
    <t>AB=</t>
  </si>
  <si>
    <t>CD=</t>
  </si>
  <si>
    <t>EF=</t>
  </si>
  <si>
    <t>1° Esercizio</t>
  </si>
  <si>
    <t>2° Esercizio</t>
  </si>
  <si>
    <t>m</t>
  </si>
  <si>
    <t>MIN</t>
  </si>
  <si>
    <t>MAX</t>
  </si>
  <si>
    <t>Lw =</t>
  </si>
  <si>
    <t>Esercizio n.</t>
  </si>
  <si>
    <t>Unità</t>
  </si>
  <si>
    <t>Risultato</t>
  </si>
  <si>
    <t>dB</t>
  </si>
  <si>
    <t>Simbolo</t>
  </si>
  <si>
    <t>1-a</t>
  </si>
  <si>
    <t>1-b</t>
  </si>
  <si>
    <t>d =</t>
  </si>
  <si>
    <t>r =</t>
  </si>
  <si>
    <t>Li =</t>
  </si>
  <si>
    <t>Ld =</t>
  </si>
  <si>
    <t>RI =</t>
  </si>
  <si>
    <t>1-c</t>
  </si>
  <si>
    <t>2-a</t>
  </si>
  <si>
    <t>2-b</t>
  </si>
  <si>
    <t>2-c</t>
  </si>
  <si>
    <t>Ldir =</t>
  </si>
  <si>
    <t>Ltot =</t>
  </si>
  <si>
    <t>Lref =</t>
  </si>
  <si>
    <t>Applied Acoustics - 01/04/2016</t>
  </si>
  <si>
    <t>L =</t>
  </si>
  <si>
    <t>SPL,1m =</t>
  </si>
  <si>
    <t>SPL,dm =</t>
  </si>
  <si>
    <t>Lw,1m =</t>
  </si>
  <si>
    <t>Er =</t>
  </si>
  <si>
    <t>Alfa =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</si>
</sst>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200" zoomScaleNormal="200" zoomScalePageLayoutView="0" workbookViewId="0" topLeftCell="A1">
      <selection activeCell="A2" sqref="A2"/>
    </sheetView>
  </sheetViews>
  <sheetFormatPr defaultColWidth="9.140625" defaultRowHeight="12.75"/>
  <cols>
    <col min="1" max="1" width="11.7109375" style="3" customWidth="1"/>
    <col min="2" max="2" width="9.57421875" style="0" bestFit="1" customWidth="1"/>
    <col min="3" max="3" width="8.8515625" style="1" customWidth="1"/>
    <col min="4" max="4" width="12.00390625" style="0" customWidth="1"/>
    <col min="5" max="5" width="8.7109375" style="0" customWidth="1"/>
    <col min="6" max="6" width="7.8515625" style="0" customWidth="1"/>
  </cols>
  <sheetData>
    <row r="1" ht="15">
      <c r="A1" s="14" t="s">
        <v>35</v>
      </c>
    </row>
    <row r="3" spans="1:2" ht="12.75">
      <c r="A3" s="3" t="s">
        <v>0</v>
      </c>
      <c r="B3" s="7">
        <v>324328</v>
      </c>
    </row>
    <row r="5" spans="1:6" ht="12.75">
      <c r="A5" s="10" t="s">
        <v>16</v>
      </c>
      <c r="B5" t="s">
        <v>20</v>
      </c>
      <c r="C5" s="1" t="s">
        <v>18</v>
      </c>
      <c r="D5" t="s">
        <v>17</v>
      </c>
      <c r="E5" s="3" t="s">
        <v>13</v>
      </c>
      <c r="F5" s="3" t="s">
        <v>14</v>
      </c>
    </row>
    <row r="6" spans="1:6" ht="12.75">
      <c r="A6" s="10"/>
      <c r="E6" s="3"/>
      <c r="F6" s="3"/>
    </row>
    <row r="7" spans="1:6" ht="12.75">
      <c r="A7" s="11" t="s">
        <v>21</v>
      </c>
      <c r="B7" s="2" t="s">
        <v>25</v>
      </c>
      <c r="C7" s="4" t="e">
        <f>Calcoli!#REF!</f>
        <v>#REF!</v>
      </c>
      <c r="D7" s="2" t="s">
        <v>19</v>
      </c>
      <c r="E7" s="1" t="e">
        <f>C7-0.5</f>
        <v>#REF!</v>
      </c>
      <c r="F7" s="1" t="e">
        <f>C7+0.5</f>
        <v>#REF!</v>
      </c>
    </row>
    <row r="8" spans="1:6" ht="12.75">
      <c r="A8" s="11" t="s">
        <v>22</v>
      </c>
      <c r="B8" s="2" t="s">
        <v>26</v>
      </c>
      <c r="C8" s="4" t="e">
        <f>Calcoli!#REF!</f>
        <v>#REF!</v>
      </c>
      <c r="D8" s="2" t="s">
        <v>19</v>
      </c>
      <c r="E8" s="1" t="e">
        <f>C8-0.5</f>
        <v>#REF!</v>
      </c>
      <c r="F8" s="1" t="e">
        <f>C8+0.5</f>
        <v>#REF!</v>
      </c>
    </row>
    <row r="9" spans="1:6" ht="12.75">
      <c r="A9" s="11" t="s">
        <v>28</v>
      </c>
      <c r="B9" s="2" t="s">
        <v>27</v>
      </c>
      <c r="C9" s="4" t="e">
        <f>Calcoli!#REF!</f>
        <v>#REF!</v>
      </c>
      <c r="D9" s="2" t="s">
        <v>19</v>
      </c>
      <c r="E9" s="1" t="e">
        <f>C9-0.5</f>
        <v>#REF!</v>
      </c>
      <c r="F9" s="1" t="e">
        <f>C9+0.5</f>
        <v>#REF!</v>
      </c>
    </row>
    <row r="10" spans="1:6" ht="12.75">
      <c r="A10" s="11"/>
      <c r="B10" s="2"/>
      <c r="C10" s="4"/>
      <c r="D10" s="2"/>
      <c r="E10" s="1"/>
      <c r="F10" s="1"/>
    </row>
    <row r="11" spans="1:6" ht="12.75">
      <c r="A11" s="11" t="s">
        <v>29</v>
      </c>
      <c r="B11" s="2" t="s">
        <v>32</v>
      </c>
      <c r="C11" s="4" t="e">
        <f>Ldir</f>
        <v>#REF!</v>
      </c>
      <c r="D11" s="2" t="s">
        <v>19</v>
      </c>
      <c r="E11" s="1" t="e">
        <f>C11-0.5</f>
        <v>#REF!</v>
      </c>
      <c r="F11" s="1" t="e">
        <f>C11+0.5</f>
        <v>#REF!</v>
      </c>
    </row>
    <row r="12" spans="1:6" ht="12.75">
      <c r="A12" s="11" t="s">
        <v>30</v>
      </c>
      <c r="B12" s="2" t="s">
        <v>34</v>
      </c>
      <c r="C12" s="4" t="e">
        <f>Calcoli!#REF!</f>
        <v>#REF!</v>
      </c>
      <c r="D12" s="13" t="s">
        <v>19</v>
      </c>
      <c r="E12" s="1" t="e">
        <f>C12-0.5</f>
        <v>#REF!</v>
      </c>
      <c r="F12" s="1" t="e">
        <f>C12+0.5</f>
        <v>#REF!</v>
      </c>
    </row>
    <row r="13" spans="1:6" ht="12.75">
      <c r="A13" s="11" t="s">
        <v>31</v>
      </c>
      <c r="B13" s="2" t="s">
        <v>33</v>
      </c>
      <c r="C13" s="4" t="e">
        <f>Calcoli!#REF!</f>
        <v>#REF!</v>
      </c>
      <c r="D13" s="13" t="s">
        <v>19</v>
      </c>
      <c r="E13" s="1" t="e">
        <f>C13-0.5</f>
        <v>#REF!</v>
      </c>
      <c r="F13" s="1" t="e">
        <f>C13+0.5</f>
        <v>#REF!</v>
      </c>
    </row>
    <row r="14" spans="2:5" ht="12.75">
      <c r="B14" s="5"/>
      <c r="D14" s="6"/>
      <c r="E14" s="6"/>
    </row>
    <row r="15" ht="12.75">
      <c r="A15" s="10"/>
    </row>
    <row r="16" spans="2:5" ht="12.75">
      <c r="B16" s="4"/>
      <c r="D16" s="1"/>
      <c r="E16" s="1"/>
    </row>
    <row r="17" spans="2:5" ht="12.75">
      <c r="B17" s="8"/>
      <c r="D17" s="9"/>
      <c r="E17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9" zoomScaleNormal="79" zoomScalePageLayoutView="0" workbookViewId="0" topLeftCell="A1">
      <selection activeCell="C8" sqref="C8"/>
    </sheetView>
  </sheetViews>
  <sheetFormatPr defaultColWidth="9.140625" defaultRowHeight="12.75"/>
  <cols>
    <col min="1" max="1" width="15.00390625" style="0" customWidth="1"/>
    <col min="2" max="2" width="12.7109375" style="0" bestFit="1" customWidth="1"/>
    <col min="3" max="3" width="11.00390625" style="0" customWidth="1"/>
    <col min="4" max="4" width="10.57421875" style="0" bestFit="1" customWidth="1"/>
    <col min="5" max="5" width="12.7109375" style="0" bestFit="1" customWidth="1"/>
    <col min="6" max="6" width="10.28125" style="0" bestFit="1" customWidth="1"/>
    <col min="7" max="9" width="10.140625" style="0" bestFit="1" customWidth="1"/>
    <col min="14" max="14" width="12.28125" style="0" bestFit="1" customWidth="1"/>
    <col min="21" max="21" width="12.28125" style="0" bestFit="1" customWidth="1"/>
  </cols>
  <sheetData>
    <row r="2" spans="1:2" ht="12.75">
      <c r="A2" t="s">
        <v>0</v>
      </c>
      <c r="B2">
        <f>Principale!B3</f>
        <v>324328</v>
      </c>
    </row>
    <row r="3" spans="1:5" ht="12.75">
      <c r="A3" t="s">
        <v>1</v>
      </c>
      <c r="B3">
        <f>INT(B2/100000)</f>
        <v>3</v>
      </c>
      <c r="D3" t="s">
        <v>7</v>
      </c>
      <c r="E3">
        <f>A*10+B</f>
        <v>32</v>
      </c>
    </row>
    <row r="4" spans="1:5" ht="12.75">
      <c r="A4" t="s">
        <v>2</v>
      </c>
      <c r="B4">
        <f>INT((B2-B3*100000)/10000)</f>
        <v>2</v>
      </c>
      <c r="D4" t="s">
        <v>8</v>
      </c>
      <c r="E4">
        <f>CC*10+D</f>
        <v>43</v>
      </c>
    </row>
    <row r="5" spans="1:5" ht="12.75">
      <c r="A5" t="s">
        <v>3</v>
      </c>
      <c r="B5">
        <f>INT((B2-B3*100000-B4*10000)/1000)</f>
        <v>4</v>
      </c>
      <c r="D5" t="s">
        <v>9</v>
      </c>
      <c r="E5">
        <f>E*10+F</f>
        <v>28</v>
      </c>
    </row>
    <row r="6" spans="1:2" ht="12.75">
      <c r="A6" t="s">
        <v>4</v>
      </c>
      <c r="B6">
        <f>INT((B2-B3*100000-B4*10000-B5*1000)/100)</f>
        <v>3</v>
      </c>
    </row>
    <row r="7" spans="1:2" ht="12.75">
      <c r="A7" t="s">
        <v>5</v>
      </c>
      <c r="B7">
        <f>INT((B2-B3*100000-B4*10000-B5*1000-B6*100)/10)</f>
        <v>2</v>
      </c>
    </row>
    <row r="8" spans="1:2" ht="12.75">
      <c r="A8" t="s">
        <v>6</v>
      </c>
      <c r="B8">
        <f>INT((B2-B3*100000-B4*10000-B5*1000-B6*100-B7*10))</f>
        <v>8</v>
      </c>
    </row>
    <row r="10" ht="12.75">
      <c r="A10" s="2" t="s">
        <v>10</v>
      </c>
    </row>
    <row r="11" spans="1:3" ht="12.75">
      <c r="A11" s="12" t="s">
        <v>36</v>
      </c>
      <c r="B11">
        <v>40</v>
      </c>
      <c r="C11" s="12" t="s">
        <v>12</v>
      </c>
    </row>
    <row r="12" spans="1:3" ht="12.75">
      <c r="A12" s="12" t="s">
        <v>37</v>
      </c>
      <c r="B12">
        <f>80+F</f>
        <v>88</v>
      </c>
      <c r="C12" s="12" t="s">
        <v>19</v>
      </c>
    </row>
    <row r="13" spans="1:3" ht="12.75">
      <c r="A13" s="12" t="s">
        <v>23</v>
      </c>
      <c r="B13">
        <f>5+E</f>
        <v>7</v>
      </c>
      <c r="C13" s="12" t="s">
        <v>12</v>
      </c>
    </row>
    <row r="14" spans="1:3" ht="12.75">
      <c r="A14" s="2" t="s">
        <v>38</v>
      </c>
      <c r="B14" s="2">
        <f>B12-10*LOG10(B13)</f>
        <v>79.54901959985743</v>
      </c>
      <c r="C14" s="2" t="s">
        <v>19</v>
      </c>
    </row>
    <row r="15" spans="1:3" ht="12.75">
      <c r="A15" s="12" t="s">
        <v>39</v>
      </c>
      <c r="B15">
        <f>B12+6</f>
        <v>94</v>
      </c>
      <c r="C15" s="12" t="s">
        <v>19</v>
      </c>
    </row>
    <row r="16" spans="1:3" ht="12.75">
      <c r="A16" s="12" t="s">
        <v>15</v>
      </c>
      <c r="B16">
        <f>B15+10*LOG10(B11)</f>
        <v>110.02059991327963</v>
      </c>
      <c r="C16" s="12" t="s">
        <v>19</v>
      </c>
    </row>
    <row r="18" ht="12.75">
      <c r="A18" s="2" t="s">
        <v>11</v>
      </c>
    </row>
    <row r="19" spans="1:3" ht="12.75">
      <c r="A19" s="12" t="s">
        <v>25</v>
      </c>
      <c r="B19">
        <f>78+F/10</f>
        <v>78.8</v>
      </c>
      <c r="C19" s="12" t="s">
        <v>19</v>
      </c>
    </row>
    <row r="20" spans="1:3" ht="12.75">
      <c r="A20" s="12" t="s">
        <v>26</v>
      </c>
      <c r="B20">
        <f>81+E/10</f>
        <v>81.2</v>
      </c>
      <c r="C20" s="12" t="s">
        <v>19</v>
      </c>
    </row>
    <row r="21" spans="1:2" ht="12.75">
      <c r="A21" s="12" t="s">
        <v>40</v>
      </c>
      <c r="B21">
        <f>10^((B19-B20)/10)</f>
        <v>0.5754399373371561</v>
      </c>
    </row>
    <row r="22" spans="1:2" ht="12.75">
      <c r="A22" s="12" t="s">
        <v>24</v>
      </c>
      <c r="B22">
        <f>(1-B21)/(1+B21)</f>
        <v>0.26948667010463423</v>
      </c>
    </row>
    <row r="23" spans="1:2" ht="12.75">
      <c r="A23" s="12" t="s">
        <v>41</v>
      </c>
      <c r="B23">
        <f>1-B22</f>
        <v>0.7305133298953658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4170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1999-01-28T08:12:29Z</dcterms:created>
  <dcterms:modified xsi:type="dcterms:W3CDTF">2016-04-01T14:08:34Z</dcterms:modified>
  <cp:category/>
  <cp:version/>
  <cp:contentType/>
  <cp:contentStatus/>
</cp:coreProperties>
</file>