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0368" windowHeight="6996" activeTab="1"/>
  </bookViews>
  <sheets>
    <sheet name="Es.1" sheetId="1" r:id="rId1"/>
    <sheet name="Es.2" sheetId="2" r:id="rId2"/>
  </sheets>
  <definedNames>
    <definedName name="Dab">'Es.1'!$H$25</definedName>
    <definedName name="L">'Es.1'!$H$12</definedName>
    <definedName name="p">'Es.1'!$J$14</definedName>
    <definedName name="s">'Es.1'!$J$13</definedName>
    <definedName name="Sol">'Es.1'!$H$16</definedName>
    <definedName name="T">'Es.1'!$H$15</definedName>
    <definedName name="V">'Es.1'!$H$28</definedName>
  </definedNames>
  <calcPr fullCalcOnLoad="1"/>
</workbook>
</file>

<file path=xl/sharedStrings.xml><?xml version="1.0" encoding="utf-8"?>
<sst xmlns="http://schemas.openxmlformats.org/spreadsheetml/2006/main" count="59" uniqueCount="42">
  <si>
    <t>L =</t>
  </si>
  <si>
    <t>m</t>
  </si>
  <si>
    <t>s=</t>
  </si>
  <si>
    <t>mm</t>
  </si>
  <si>
    <t>p1 =</t>
  </si>
  <si>
    <t>bar</t>
  </si>
  <si>
    <t>Pa</t>
  </si>
  <si>
    <t>T =</t>
  </si>
  <si>
    <t>K</t>
  </si>
  <si>
    <t>S =</t>
  </si>
  <si>
    <t>kmol/m3bar</t>
  </si>
  <si>
    <t>Dati di ingresso</t>
  </si>
  <si>
    <t>Risoluzione</t>
  </si>
  <si>
    <t>C1 =</t>
  </si>
  <si>
    <t>kmol/m3</t>
  </si>
  <si>
    <r>
      <t>kmol/m</t>
    </r>
    <r>
      <rPr>
        <vertAlign val="superscript"/>
        <sz val="10"/>
        <rFont val="Arial"/>
        <family val="2"/>
      </rPr>
      <t>3</t>
    </r>
  </si>
  <si>
    <t>C2 =</t>
  </si>
  <si>
    <t>Dab =</t>
  </si>
  <si>
    <t>m2/s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</si>
  <si>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</si>
  <si>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t>JH2 =</t>
  </si>
  <si>
    <t>kmol/m2s</t>
  </si>
  <si>
    <r>
      <t>kmol/m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</si>
  <si>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t>1)</t>
  </si>
  <si>
    <t>V =</t>
  </si>
  <si>
    <t>m3</t>
  </si>
  <si>
    <t>C0 =</t>
  </si>
  <si>
    <t>n =</t>
  </si>
  <si>
    <t>kmol</t>
  </si>
  <si>
    <t>nout =</t>
  </si>
  <si>
    <t>Npunto =</t>
  </si>
  <si>
    <t>m2</t>
  </si>
  <si>
    <t>kmol/s</t>
  </si>
  <si>
    <t>Tau =</t>
  </si>
  <si>
    <t>s</t>
  </si>
  <si>
    <t>h</t>
  </si>
  <si>
    <t>g</t>
  </si>
  <si>
    <t>anni</t>
  </si>
  <si>
    <t>2)</t>
  </si>
  <si>
    <t>Esercizio n1. sulla diffusione</t>
  </si>
  <si>
    <t>Esercizio n.2. sulla diffusione</t>
  </si>
  <si>
    <t>P1 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</si>
</sst>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390525</xdr:colOff>
      <xdr:row>23</xdr:row>
      <xdr:rowOff>114300</xdr:rowOff>
    </xdr:to>
    <xdr:pic>
      <xdr:nvPicPr>
        <xdr:cNvPr id="1" name="Immagine 47" descr="dISEGNO ES 1"/>
        <xdr:cNvPicPr preferRelativeResize="1">
          <a:picLocks noChangeAspect="1"/>
        </xdr:cNvPicPr>
      </xdr:nvPicPr>
      <xdr:blipFill>
        <a:blip r:embed="rId1"/>
        <a:srcRect l="5319" t="4432" r="40599" b="2336"/>
        <a:stretch>
          <a:fillRect/>
        </a:stretch>
      </xdr:blipFill>
      <xdr:spPr>
        <a:xfrm>
          <a:off x="0" y="323850"/>
          <a:ext cx="282892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11</xdr:row>
      <xdr:rowOff>123825</xdr:rowOff>
    </xdr:from>
    <xdr:to>
      <xdr:col>3</xdr:col>
      <xdr:colOff>57150</xdr:colOff>
      <xdr:row>11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200150" y="19050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10</xdr:row>
      <xdr:rowOff>57150</xdr:rowOff>
    </xdr:from>
    <xdr:to>
      <xdr:col>3</xdr:col>
      <xdr:colOff>238125</xdr:colOff>
      <xdr:row>11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95450" y="16764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438150</xdr:colOff>
      <xdr:row>2</xdr:row>
      <xdr:rowOff>85725</xdr:rowOff>
    </xdr:from>
    <xdr:to>
      <xdr:col>7</xdr:col>
      <xdr:colOff>323850</xdr:colOff>
      <xdr:row>8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486150" y="409575"/>
          <a:ext cx="11049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419100</xdr:colOff>
      <xdr:row>20</xdr:row>
      <xdr:rowOff>123825</xdr:rowOff>
    </xdr:to>
    <xdr:pic>
      <xdr:nvPicPr>
        <xdr:cNvPr id="1" name="Immagine 0" descr="dISEGNO ES 2 Model (1).jpg"/>
        <xdr:cNvPicPr preferRelativeResize="1">
          <a:picLocks noChangeAspect="1"/>
        </xdr:cNvPicPr>
      </xdr:nvPicPr>
      <xdr:blipFill>
        <a:blip r:embed="rId1"/>
        <a:srcRect l="10362" r="39208"/>
        <a:stretch>
          <a:fillRect/>
        </a:stretch>
      </xdr:blipFill>
      <xdr:spPr>
        <a:xfrm>
          <a:off x="0" y="352425"/>
          <a:ext cx="22479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7">
      <selection activeCell="G18" sqref="G18:G22"/>
    </sheetView>
  </sheetViews>
  <sheetFormatPr defaultColWidth="9.140625" defaultRowHeight="12.75"/>
  <cols>
    <col min="8" max="8" width="12.28125" style="0" bestFit="1" customWidth="1"/>
    <col min="10" max="10" width="9.00390625" style="0" bestFit="1" customWidth="1"/>
  </cols>
  <sheetData>
    <row r="1" ht="12.75">
      <c r="A1" s="2" t="s">
        <v>39</v>
      </c>
    </row>
    <row r="11" ht="12.75">
      <c r="G11" t="s">
        <v>11</v>
      </c>
    </row>
    <row r="12" spans="7:9" ht="12.75">
      <c r="G12" t="s">
        <v>0</v>
      </c>
      <c r="H12">
        <v>1</v>
      </c>
      <c r="I12" t="s">
        <v>1</v>
      </c>
    </row>
    <row r="13" spans="7:11" ht="12.75">
      <c r="G13" t="s">
        <v>2</v>
      </c>
      <c r="H13">
        <v>10</v>
      </c>
      <c r="I13" t="s">
        <v>3</v>
      </c>
      <c r="J13">
        <f>H13/1000</f>
        <v>0.01</v>
      </c>
      <c r="K13" t="s">
        <v>1</v>
      </c>
    </row>
    <row r="14" spans="7:11" ht="12.75">
      <c r="G14" t="s">
        <v>4</v>
      </c>
      <c r="H14">
        <v>100</v>
      </c>
      <c r="I14" t="s">
        <v>5</v>
      </c>
      <c r="J14">
        <f>H14*10^5</f>
        <v>10000000</v>
      </c>
      <c r="K14" t="s">
        <v>6</v>
      </c>
    </row>
    <row r="15" spans="7:9" ht="12.75">
      <c r="G15" t="s">
        <v>7</v>
      </c>
      <c r="H15">
        <v>293</v>
      </c>
      <c r="I15" t="s">
        <v>8</v>
      </c>
    </row>
    <row r="16" spans="7:9" ht="12.75">
      <c r="G16" t="s">
        <v>9</v>
      </c>
      <c r="H16" s="1">
        <v>0.00901</v>
      </c>
      <c r="I16" t="s">
        <v>10</v>
      </c>
    </row>
    <row r="18" ht="12.75">
      <c r="G18" t="s">
        <v>12</v>
      </c>
    </row>
    <row r="23" spans="7:9" ht="15">
      <c r="G23" t="s">
        <v>13</v>
      </c>
      <c r="H23">
        <f>Sol*H14</f>
        <v>0.901</v>
      </c>
      <c r="I23" t="s">
        <v>15</v>
      </c>
    </row>
    <row r="24" spans="7:9" ht="15">
      <c r="G24" t="s">
        <v>16</v>
      </c>
      <c r="H24">
        <v>0</v>
      </c>
      <c r="I24" t="s">
        <v>15</v>
      </c>
    </row>
    <row r="25" spans="7:9" ht="15">
      <c r="G25" t="s">
        <v>17</v>
      </c>
      <c r="H25" s="1">
        <v>2.6E-13</v>
      </c>
      <c r="I25" t="s">
        <v>19</v>
      </c>
    </row>
    <row r="26" spans="6:9" ht="15">
      <c r="F26" t="s">
        <v>23</v>
      </c>
      <c r="G26" s="2" t="s">
        <v>20</v>
      </c>
      <c r="H26" s="2">
        <f>H23*Dab/s</f>
        <v>2.3426E-11</v>
      </c>
      <c r="I26" s="2" t="s">
        <v>22</v>
      </c>
    </row>
    <row r="28" spans="7:9" ht="12.75">
      <c r="G28" t="s">
        <v>24</v>
      </c>
      <c r="H28">
        <f>L^3</f>
        <v>1</v>
      </c>
      <c r="I28" t="s">
        <v>25</v>
      </c>
    </row>
    <row r="29" spans="7:9" ht="12.75">
      <c r="G29" t="s">
        <v>26</v>
      </c>
      <c r="H29">
        <f>p/(8314*T)</f>
        <v>4.105086941636337</v>
      </c>
      <c r="I29" t="s">
        <v>14</v>
      </c>
    </row>
    <row r="30" spans="7:9" ht="12.75">
      <c r="G30" t="s">
        <v>27</v>
      </c>
      <c r="H30">
        <f>V*H29</f>
        <v>4.105086941636337</v>
      </c>
      <c r="I30" t="s">
        <v>28</v>
      </c>
    </row>
    <row r="31" spans="7:9" ht="12.75">
      <c r="G31" t="s">
        <v>29</v>
      </c>
      <c r="H31">
        <f>H30/2</f>
        <v>2.0525434708181685</v>
      </c>
      <c r="I31" t="s">
        <v>28</v>
      </c>
    </row>
    <row r="32" spans="7:9" ht="12.75">
      <c r="G32" t="s">
        <v>9</v>
      </c>
      <c r="H32">
        <f>6*L^2</f>
        <v>6</v>
      </c>
      <c r="I32" t="s">
        <v>31</v>
      </c>
    </row>
    <row r="33" spans="7:9" ht="12.75">
      <c r="G33" t="s">
        <v>30</v>
      </c>
      <c r="H33">
        <f>H26*H32</f>
        <v>1.40556E-10</v>
      </c>
      <c r="I33" t="s">
        <v>32</v>
      </c>
    </row>
    <row r="34" spans="7:9" ht="12.75">
      <c r="G34" t="s">
        <v>33</v>
      </c>
      <c r="H34">
        <f>H31/H33</f>
        <v>14603029901.378586</v>
      </c>
      <c r="I34" t="s">
        <v>34</v>
      </c>
    </row>
    <row r="35" spans="7:9" ht="12.75">
      <c r="G35" t="s">
        <v>33</v>
      </c>
      <c r="H35" s="3">
        <f>H34/3600</f>
        <v>4056397.194827385</v>
      </c>
      <c r="I35" t="s">
        <v>35</v>
      </c>
    </row>
    <row r="36" spans="7:9" ht="12.75">
      <c r="G36" t="s">
        <v>33</v>
      </c>
      <c r="H36" s="3">
        <f>H35/24</f>
        <v>169016.54978447437</v>
      </c>
      <c r="I36" t="s">
        <v>36</v>
      </c>
    </row>
    <row r="37" spans="6:9" ht="12.75">
      <c r="F37" t="s">
        <v>38</v>
      </c>
      <c r="G37" s="2" t="s">
        <v>33</v>
      </c>
      <c r="H37" s="4">
        <f>H36/365</f>
        <v>463.0590405054092</v>
      </c>
      <c r="I37" s="2" t="s">
        <v>37</v>
      </c>
    </row>
  </sheetData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Equation.3" shapeId="62991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19" sqref="G19"/>
    </sheetView>
  </sheetViews>
  <sheetFormatPr defaultColWidth="9.140625" defaultRowHeight="12.75"/>
  <sheetData>
    <row r="1" ht="12.75">
      <c r="A1" s="2" t="s">
        <v>40</v>
      </c>
    </row>
    <row r="2" ht="15">
      <c r="F2" s="5"/>
    </row>
    <row r="3" ht="15">
      <c r="F3" s="5"/>
    </row>
    <row r="4" ht="15">
      <c r="F4" s="5"/>
    </row>
    <row r="5" ht="15">
      <c r="F5" s="5"/>
    </row>
    <row r="7" spans="6:8" ht="15">
      <c r="F7" s="5" t="s">
        <v>17</v>
      </c>
      <c r="G7" s="1">
        <v>8.7E-08</v>
      </c>
      <c r="H7" t="s">
        <v>18</v>
      </c>
    </row>
    <row r="8" spans="6:8" ht="15">
      <c r="F8" s="5" t="s">
        <v>9</v>
      </c>
      <c r="G8" s="1">
        <v>0.0015</v>
      </c>
      <c r="H8" t="s">
        <v>10</v>
      </c>
    </row>
    <row r="9" spans="6:8" ht="15">
      <c r="F9" s="5" t="s">
        <v>0</v>
      </c>
      <c r="G9">
        <v>0.3</v>
      </c>
      <c r="H9" t="s">
        <v>3</v>
      </c>
    </row>
    <row r="10" spans="6:8" ht="15">
      <c r="F10" s="5" t="s">
        <v>41</v>
      </c>
      <c r="G10">
        <v>3</v>
      </c>
      <c r="H10" t="s">
        <v>5</v>
      </c>
    </row>
    <row r="12" ht="12.75">
      <c r="F12" t="s">
        <v>12</v>
      </c>
    </row>
    <row r="18" spans="6:8" ht="12.75">
      <c r="F18" t="s">
        <v>13</v>
      </c>
      <c r="G18" s="1">
        <f>G10*G8</f>
        <v>0.0045000000000000005</v>
      </c>
      <c r="H18" t="s">
        <v>14</v>
      </c>
    </row>
    <row r="19" spans="6:8" ht="12.75">
      <c r="F19" t="s">
        <v>20</v>
      </c>
      <c r="G19" s="1">
        <f>G7*G18/G9</f>
        <v>1.3050000000000001E-09</v>
      </c>
      <c r="H19" t="s">
        <v>21</v>
      </c>
    </row>
  </sheetData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Equation.3" shapeId="63505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</dc:creator>
  <cp:keywords/>
  <dc:description/>
  <cp:lastModifiedBy>farina</cp:lastModifiedBy>
  <dcterms:created xsi:type="dcterms:W3CDTF">2013-03-08T11:44:24Z</dcterms:created>
  <dcterms:modified xsi:type="dcterms:W3CDTF">2013-03-08T12:26:00Z</dcterms:modified>
  <cp:category/>
  <cp:version/>
  <cp:contentType/>
  <cp:contentStatus/>
</cp:coreProperties>
</file>