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ina\Lavori\Hyundai-2017\Listening-Room\"/>
    </mc:Choice>
  </mc:AlternateContent>
  <bookViews>
    <workbookView xWindow="930" yWindow="0" windowWidth="22320" windowHeight="11520"/>
  </bookViews>
  <sheets>
    <sheet name="Sheet1" sheetId="1" r:id="rId1"/>
  </sheets>
  <definedNames>
    <definedName name="c0">Sheet1!$F$1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4" i="1"/>
  <c r="D69" i="1"/>
  <c r="E50" i="1"/>
  <c r="E51" i="1" s="1"/>
  <c r="H5" i="1"/>
  <c r="I5" i="1" s="1"/>
  <c r="H4" i="1"/>
  <c r="I4" i="1" s="1"/>
  <c r="D52" i="1"/>
  <c r="D53" i="1"/>
  <c r="D54" i="1"/>
  <c r="D58" i="1" s="1"/>
  <c r="D55" i="1"/>
  <c r="D56" i="1"/>
  <c r="D57" i="1"/>
  <c r="D51" i="1"/>
  <c r="F10" i="1"/>
  <c r="F9" i="1"/>
  <c r="F8" i="1"/>
  <c r="F7" i="1"/>
  <c r="F6" i="1"/>
  <c r="F5" i="1"/>
  <c r="F4" i="1"/>
  <c r="E69" i="1" l="1"/>
  <c r="F50" i="1"/>
  <c r="E54" i="1"/>
  <c r="E58" i="1" s="1"/>
  <c r="E57" i="1"/>
  <c r="E52" i="1"/>
  <c r="E53" i="1"/>
  <c r="E55" i="1"/>
  <c r="E56" i="1"/>
  <c r="F57" i="1" l="1"/>
  <c r="F69" i="1"/>
  <c r="F51" i="1"/>
  <c r="F54" i="1"/>
  <c r="F58" i="1" s="1"/>
  <c r="F55" i="1"/>
  <c r="F52" i="1"/>
  <c r="F56" i="1"/>
  <c r="G50" i="1"/>
  <c r="G69" i="1" s="1"/>
  <c r="F53" i="1"/>
  <c r="H50" i="1" l="1"/>
  <c r="H69" i="1" s="1"/>
  <c r="G55" i="1"/>
  <c r="G57" i="1"/>
  <c r="G54" i="1"/>
  <c r="G56" i="1"/>
  <c r="G51" i="1"/>
  <c r="G52" i="1"/>
  <c r="G53" i="1"/>
  <c r="H55" i="1" l="1"/>
  <c r="H51" i="1"/>
  <c r="H53" i="1"/>
  <c r="I50" i="1"/>
  <c r="I69" i="1" s="1"/>
  <c r="H54" i="1"/>
  <c r="H52" i="1"/>
  <c r="H56" i="1"/>
  <c r="H57" i="1"/>
  <c r="I53" i="1" l="1"/>
  <c r="I56" i="1"/>
  <c r="J50" i="1"/>
  <c r="J69" i="1" s="1"/>
  <c r="I51" i="1"/>
  <c r="I54" i="1"/>
  <c r="I52" i="1"/>
  <c r="I57" i="1"/>
  <c r="I55" i="1"/>
  <c r="J52" i="1" l="1"/>
  <c r="J55" i="1"/>
  <c r="J51" i="1"/>
  <c r="J56" i="1"/>
  <c r="K50" i="1"/>
  <c r="K69" i="1" s="1"/>
  <c r="J57" i="1"/>
  <c r="J53" i="1"/>
  <c r="J54" i="1"/>
  <c r="K52" i="1" l="1"/>
  <c r="K56" i="1"/>
  <c r="K54" i="1"/>
  <c r="K57" i="1"/>
  <c r="K51" i="1"/>
  <c r="K53" i="1"/>
  <c r="L50" i="1"/>
  <c r="L69" i="1" s="1"/>
  <c r="K55" i="1"/>
  <c r="L51" i="1" l="1"/>
  <c r="L52" i="1"/>
  <c r="L54" i="1"/>
  <c r="L53" i="1"/>
  <c r="L56" i="1"/>
  <c r="M50" i="1"/>
  <c r="M69" i="1" s="1"/>
  <c r="L55" i="1"/>
  <c r="L57" i="1"/>
  <c r="M52" i="1" l="1"/>
  <c r="M55" i="1"/>
  <c r="M51" i="1"/>
  <c r="M54" i="1"/>
  <c r="M53" i="1"/>
  <c r="M56" i="1"/>
  <c r="M57" i="1"/>
</calcChain>
</file>

<file path=xl/sharedStrings.xml><?xml version="1.0" encoding="utf-8"?>
<sst xmlns="http://schemas.openxmlformats.org/spreadsheetml/2006/main" count="57" uniqueCount="29">
  <si>
    <t>Measurement of channel latency</t>
  </si>
  <si>
    <t>N.</t>
  </si>
  <si>
    <t>Name</t>
  </si>
  <si>
    <t>Azimuth (°)</t>
  </si>
  <si>
    <t>Distance (m)</t>
  </si>
  <si>
    <t>Left</t>
  </si>
  <si>
    <t>Right</t>
  </si>
  <si>
    <t>Center Front</t>
  </si>
  <si>
    <t>Subwoofer</t>
  </si>
  <si>
    <t>Left Surround</t>
  </si>
  <si>
    <t>Right Surround</t>
  </si>
  <si>
    <t>Center Back</t>
  </si>
  <si>
    <t>Latency (samples)</t>
  </si>
  <si>
    <t>Measure 1</t>
  </si>
  <si>
    <t>m/s</t>
  </si>
  <si>
    <t>c0 =</t>
  </si>
  <si>
    <t>Octave Band Spectrum</t>
  </si>
  <si>
    <t>F [Hz]</t>
  </si>
  <si>
    <t>t [s]</t>
  </si>
  <si>
    <t xml:space="preserve">   A</t>
  </si>
  <si>
    <t xml:space="preserve"> Lin</t>
  </si>
  <si>
    <t>Leq</t>
  </si>
  <si>
    <t>Eg filters for white spectrum</t>
  </si>
  <si>
    <t>T</t>
  </si>
  <si>
    <t>Gain</t>
  </si>
  <si>
    <t>Target white spectrum</t>
  </si>
  <si>
    <t>Ls. N.</t>
  </si>
  <si>
    <t>Verification</t>
  </si>
  <si>
    <t>Additional latency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</si>
</sst>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Border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0" fillId="0" borderId="0" xfId="0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/>
    <xf numFmtId="0" fontId="1" fillId="0" borderId="6" xfId="0" applyFont="1" applyBorder="1"/>
    <xf numFmtId="2" fontId="0" fillId="2" borderId="0" xfId="0" applyNumberFormat="1" applyFill="1"/>
    <xf numFmtId="2" fontId="0" fillId="0" borderId="0" xfId="0" applyNumberFormat="1" applyFill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Octave-Band Spectra of the 7 loudspeakers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Ch.1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Sheet1!$D$14:$M$14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Sheet1!$D$15:$M$15</c:f>
              <c:numCache>
                <c:formatCode>General</c:formatCode>
                <c:ptCount val="10"/>
                <c:pt idx="0">
                  <c:v>55.42</c:v>
                </c:pt>
                <c:pt idx="1">
                  <c:v>60.76</c:v>
                </c:pt>
                <c:pt idx="2">
                  <c:v>68.44</c:v>
                </c:pt>
                <c:pt idx="3">
                  <c:v>65.260000000000005</c:v>
                </c:pt>
                <c:pt idx="4">
                  <c:v>68.349999999999994</c:v>
                </c:pt>
                <c:pt idx="5">
                  <c:v>70.33</c:v>
                </c:pt>
                <c:pt idx="6">
                  <c:v>72.27</c:v>
                </c:pt>
                <c:pt idx="7">
                  <c:v>71.94</c:v>
                </c:pt>
                <c:pt idx="8">
                  <c:v>75.22</c:v>
                </c:pt>
                <c:pt idx="9">
                  <c:v>74.17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20-46D2-A8C0-868728ADA9EE}"/>
            </c:ext>
          </c:extLst>
        </c:ser>
        <c:ser>
          <c:idx val="1"/>
          <c:order val="1"/>
          <c:tx>
            <c:v>Ch.2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Sheet1!$D$14:$M$14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Sheet1!$D$16:$M$16</c:f>
              <c:numCache>
                <c:formatCode>General</c:formatCode>
                <c:ptCount val="10"/>
                <c:pt idx="0">
                  <c:v>56.02</c:v>
                </c:pt>
                <c:pt idx="1">
                  <c:v>61.27</c:v>
                </c:pt>
                <c:pt idx="2">
                  <c:v>70.099999999999994</c:v>
                </c:pt>
                <c:pt idx="3">
                  <c:v>66.040000000000006</c:v>
                </c:pt>
                <c:pt idx="4">
                  <c:v>70.52</c:v>
                </c:pt>
                <c:pt idx="5">
                  <c:v>71.849999999999994</c:v>
                </c:pt>
                <c:pt idx="6">
                  <c:v>73.709999999999994</c:v>
                </c:pt>
                <c:pt idx="7">
                  <c:v>72.47</c:v>
                </c:pt>
                <c:pt idx="8">
                  <c:v>76.25</c:v>
                </c:pt>
                <c:pt idx="9">
                  <c:v>72.92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20-46D2-A8C0-868728ADA9EE}"/>
            </c:ext>
          </c:extLst>
        </c:ser>
        <c:ser>
          <c:idx val="2"/>
          <c:order val="2"/>
          <c:tx>
            <c:v>Ch.3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Sheet1!$D$14:$M$14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Sheet1!$D$17:$M$17</c:f>
              <c:numCache>
                <c:formatCode>General</c:formatCode>
                <c:ptCount val="10"/>
                <c:pt idx="0">
                  <c:v>50.22</c:v>
                </c:pt>
                <c:pt idx="1">
                  <c:v>59.69</c:v>
                </c:pt>
                <c:pt idx="2">
                  <c:v>68.48</c:v>
                </c:pt>
                <c:pt idx="3">
                  <c:v>63.25</c:v>
                </c:pt>
                <c:pt idx="4">
                  <c:v>67.2</c:v>
                </c:pt>
                <c:pt idx="5">
                  <c:v>72.09</c:v>
                </c:pt>
                <c:pt idx="6">
                  <c:v>69.5</c:v>
                </c:pt>
                <c:pt idx="7">
                  <c:v>75.099999999999994</c:v>
                </c:pt>
                <c:pt idx="8">
                  <c:v>75.09</c:v>
                </c:pt>
                <c:pt idx="9">
                  <c:v>75.430000000000007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20-46D2-A8C0-868728ADA9EE}"/>
            </c:ext>
          </c:extLst>
        </c:ser>
        <c:ser>
          <c:idx val="3"/>
          <c:order val="3"/>
          <c:tx>
            <c:v>Ch.4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Sheet1!$D$14:$M$14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Sheet1!$D$18:$M$18</c:f>
              <c:numCache>
                <c:formatCode>General</c:formatCode>
                <c:ptCount val="10"/>
                <c:pt idx="0">
                  <c:v>63.74</c:v>
                </c:pt>
                <c:pt idx="1">
                  <c:v>68.48</c:v>
                </c:pt>
                <c:pt idx="2">
                  <c:v>63.31</c:v>
                </c:pt>
                <c:pt idx="3">
                  <c:v>53.21</c:v>
                </c:pt>
                <c:pt idx="4">
                  <c:v>51.09</c:v>
                </c:pt>
                <c:pt idx="5">
                  <c:v>47.24</c:v>
                </c:pt>
                <c:pt idx="6">
                  <c:v>34.47</c:v>
                </c:pt>
                <c:pt idx="7">
                  <c:v>30.74</c:v>
                </c:pt>
                <c:pt idx="8">
                  <c:v>28.18</c:v>
                </c:pt>
                <c:pt idx="9">
                  <c:v>29.56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20-46D2-A8C0-868728ADA9EE}"/>
            </c:ext>
          </c:extLst>
        </c:ser>
        <c:ser>
          <c:idx val="4"/>
          <c:order val="4"/>
          <c:tx>
            <c:v>Ch.5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Sheet1!$D$14:$M$14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Sheet1!$D$19:$M$19</c:f>
              <c:numCache>
                <c:formatCode>General</c:formatCode>
                <c:ptCount val="10"/>
                <c:pt idx="0">
                  <c:v>46.59</c:v>
                </c:pt>
                <c:pt idx="1">
                  <c:v>63.76</c:v>
                </c:pt>
                <c:pt idx="2">
                  <c:v>69.53</c:v>
                </c:pt>
                <c:pt idx="3">
                  <c:v>61.08</c:v>
                </c:pt>
                <c:pt idx="4">
                  <c:v>62.08</c:v>
                </c:pt>
                <c:pt idx="5">
                  <c:v>67.88</c:v>
                </c:pt>
                <c:pt idx="6">
                  <c:v>66.45</c:v>
                </c:pt>
                <c:pt idx="7">
                  <c:v>70.02</c:v>
                </c:pt>
                <c:pt idx="8">
                  <c:v>70.66</c:v>
                </c:pt>
                <c:pt idx="9">
                  <c:v>69.61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20-46D2-A8C0-868728ADA9EE}"/>
            </c:ext>
          </c:extLst>
        </c:ser>
        <c:ser>
          <c:idx val="5"/>
          <c:order val="5"/>
          <c:tx>
            <c:v>Ch.6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Sheet1!$D$14:$M$14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Sheet1!$D$20:$M$20</c:f>
              <c:numCache>
                <c:formatCode>General</c:formatCode>
                <c:ptCount val="10"/>
                <c:pt idx="0">
                  <c:v>47.44</c:v>
                </c:pt>
                <c:pt idx="1">
                  <c:v>64.290000000000006</c:v>
                </c:pt>
                <c:pt idx="2">
                  <c:v>69.98</c:v>
                </c:pt>
                <c:pt idx="3">
                  <c:v>61.68</c:v>
                </c:pt>
                <c:pt idx="4">
                  <c:v>65.84</c:v>
                </c:pt>
                <c:pt idx="5">
                  <c:v>66.760000000000005</c:v>
                </c:pt>
                <c:pt idx="6">
                  <c:v>66.78</c:v>
                </c:pt>
                <c:pt idx="7">
                  <c:v>70.760000000000005</c:v>
                </c:pt>
                <c:pt idx="8">
                  <c:v>69.97</c:v>
                </c:pt>
                <c:pt idx="9">
                  <c:v>70.5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20-46D2-A8C0-868728ADA9EE}"/>
            </c:ext>
          </c:extLst>
        </c:ser>
        <c:ser>
          <c:idx val="6"/>
          <c:order val="6"/>
          <c:tx>
            <c:v>Ch.7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Sheet1!$D$14:$M$14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Sheet1!$D$21:$M$21</c:f>
              <c:numCache>
                <c:formatCode>General</c:formatCode>
                <c:ptCount val="10"/>
                <c:pt idx="0">
                  <c:v>43.87</c:v>
                </c:pt>
                <c:pt idx="1">
                  <c:v>61.24</c:v>
                </c:pt>
                <c:pt idx="2">
                  <c:v>68.67</c:v>
                </c:pt>
                <c:pt idx="3">
                  <c:v>61.38</c:v>
                </c:pt>
                <c:pt idx="4">
                  <c:v>65.150000000000006</c:v>
                </c:pt>
                <c:pt idx="5">
                  <c:v>65.849999999999994</c:v>
                </c:pt>
                <c:pt idx="6">
                  <c:v>63.94</c:v>
                </c:pt>
                <c:pt idx="7">
                  <c:v>66.16</c:v>
                </c:pt>
                <c:pt idx="8">
                  <c:v>66.69</c:v>
                </c:pt>
                <c:pt idx="9">
                  <c:v>67.069999999999993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20-46D2-A8C0-868728ADA9EE}"/>
            </c:ext>
          </c:extLst>
        </c:ser>
        <c:ser>
          <c:idx val="7"/>
          <c:order val="7"/>
          <c:tx>
            <c:v>White</c:v>
          </c:tx>
          <c:spPr>
            <a:ln w="444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Sheet1!$D$50:$M$50</c:f>
              <c:numCache>
                <c:formatCode>0.00</c:formatCode>
                <c:ptCount val="10"/>
                <c:pt idx="0">
                  <c:v>50</c:v>
                </c:pt>
                <c:pt idx="1">
                  <c:v>53.010299956639813</c:v>
                </c:pt>
                <c:pt idx="2">
                  <c:v>56.020599913279625</c:v>
                </c:pt>
                <c:pt idx="3">
                  <c:v>59.030899869919438</c:v>
                </c:pt>
                <c:pt idx="4">
                  <c:v>62.04119982655925</c:v>
                </c:pt>
                <c:pt idx="5">
                  <c:v>65.051499783199063</c:v>
                </c:pt>
                <c:pt idx="6">
                  <c:v>68.061799739838875</c:v>
                </c:pt>
                <c:pt idx="7">
                  <c:v>71.072099696478688</c:v>
                </c:pt>
                <c:pt idx="8">
                  <c:v>74.0823996531185</c:v>
                </c:pt>
                <c:pt idx="9">
                  <c:v>77.092699609758313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20-46D2-A8C0-868728ADA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867752"/>
        <c:axId val="515118480"/>
      </c:lineChart>
      <c:catAx>
        <c:axId val="392867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118480"/>
        <c:crosses val="autoZero"/>
        <c:auto val="1"/>
        <c:lblAlgn val="ctr"/>
        <c:lblOffset val="100"/>
        <c:noMultiLvlLbl val="0"/>
      </c:catAx>
      <c:valAx>
        <c:axId val="51511848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867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Octave-Band Spectra of the 7 loudspeakers after EQ</a:t>
            </a:r>
            <a:endParaRPr lang="en-GB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Sheet1!$D$61:$M$61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Sheet1!$D$62:$M$62</c:f>
              <c:numCache>
                <c:formatCode>General</c:formatCode>
                <c:ptCount val="10"/>
                <c:pt idx="0">
                  <c:v>49.32</c:v>
                </c:pt>
                <c:pt idx="1">
                  <c:v>53.33</c:v>
                </c:pt>
                <c:pt idx="2">
                  <c:v>57.01</c:v>
                </c:pt>
                <c:pt idx="3">
                  <c:v>58.74</c:v>
                </c:pt>
                <c:pt idx="4">
                  <c:v>62.16</c:v>
                </c:pt>
                <c:pt idx="5">
                  <c:v>65.08</c:v>
                </c:pt>
                <c:pt idx="6">
                  <c:v>68.349999999999994</c:v>
                </c:pt>
                <c:pt idx="7">
                  <c:v>70.739999999999995</c:v>
                </c:pt>
                <c:pt idx="8">
                  <c:v>74.569999999999993</c:v>
                </c:pt>
                <c:pt idx="9">
                  <c:v>76.040000000000006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BE-4994-9AE8-8F2233D244A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Sheet1!$D$61:$M$61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Sheet1!$D$63:$M$63</c:f>
              <c:numCache>
                <c:formatCode>General</c:formatCode>
                <c:ptCount val="10"/>
                <c:pt idx="0">
                  <c:v>49.37</c:v>
                </c:pt>
                <c:pt idx="1">
                  <c:v>53.21</c:v>
                </c:pt>
                <c:pt idx="2">
                  <c:v>57.39</c:v>
                </c:pt>
                <c:pt idx="3">
                  <c:v>58.53</c:v>
                </c:pt>
                <c:pt idx="4">
                  <c:v>62.28</c:v>
                </c:pt>
                <c:pt idx="5">
                  <c:v>65.08</c:v>
                </c:pt>
                <c:pt idx="6">
                  <c:v>68.58</c:v>
                </c:pt>
                <c:pt idx="7">
                  <c:v>70.569999999999993</c:v>
                </c:pt>
                <c:pt idx="8">
                  <c:v>74.75</c:v>
                </c:pt>
                <c:pt idx="9">
                  <c:v>75.77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BE-4994-9AE8-8F2233D244AC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Sheet1!$D$61:$M$61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Sheet1!$D$64:$M$64</c:f>
              <c:numCache>
                <c:formatCode>General</c:formatCode>
                <c:ptCount val="10"/>
                <c:pt idx="0">
                  <c:v>47.86</c:v>
                </c:pt>
                <c:pt idx="1">
                  <c:v>54.41</c:v>
                </c:pt>
                <c:pt idx="2">
                  <c:v>57.28</c:v>
                </c:pt>
                <c:pt idx="3">
                  <c:v>58.44</c:v>
                </c:pt>
                <c:pt idx="4">
                  <c:v>61.97</c:v>
                </c:pt>
                <c:pt idx="5">
                  <c:v>65.709999999999994</c:v>
                </c:pt>
                <c:pt idx="6">
                  <c:v>67.28</c:v>
                </c:pt>
                <c:pt idx="7">
                  <c:v>71.459999999999994</c:v>
                </c:pt>
                <c:pt idx="8">
                  <c:v>74.150000000000006</c:v>
                </c:pt>
                <c:pt idx="9">
                  <c:v>76.760000000000005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BE-4994-9AE8-8F2233D244AC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Sheet1!$D$61:$M$61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Sheet1!$D$65:$M$65</c:f>
              <c:numCache>
                <c:formatCode>General</c:formatCode>
                <c:ptCount val="10"/>
                <c:pt idx="0">
                  <c:v>49.66</c:v>
                </c:pt>
                <c:pt idx="1">
                  <c:v>55.21</c:v>
                </c:pt>
                <c:pt idx="2">
                  <c:v>54.36</c:v>
                </c:pt>
                <c:pt idx="3">
                  <c:v>32.54</c:v>
                </c:pt>
                <c:pt idx="4">
                  <c:v>22.91</c:v>
                </c:pt>
                <c:pt idx="5">
                  <c:v>18.920000000000002</c:v>
                </c:pt>
                <c:pt idx="6">
                  <c:v>1.94</c:v>
                </c:pt>
                <c:pt idx="7">
                  <c:v>-4.12</c:v>
                </c:pt>
                <c:pt idx="8">
                  <c:v>-6.48</c:v>
                </c:pt>
                <c:pt idx="9">
                  <c:v>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BE-4994-9AE8-8F2233D244AC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Sheet1!$D$61:$M$61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Sheet1!$D$66:$M$66</c:f>
              <c:numCache>
                <c:formatCode>General</c:formatCode>
                <c:ptCount val="10"/>
                <c:pt idx="0">
                  <c:v>46.93</c:v>
                </c:pt>
                <c:pt idx="1">
                  <c:v>55.11</c:v>
                </c:pt>
                <c:pt idx="2">
                  <c:v>57.42</c:v>
                </c:pt>
                <c:pt idx="3">
                  <c:v>58.35</c:v>
                </c:pt>
                <c:pt idx="4">
                  <c:v>61.65</c:v>
                </c:pt>
                <c:pt idx="5">
                  <c:v>65.61</c:v>
                </c:pt>
                <c:pt idx="6">
                  <c:v>67.680000000000007</c:v>
                </c:pt>
                <c:pt idx="7">
                  <c:v>71.349999999999994</c:v>
                </c:pt>
                <c:pt idx="8">
                  <c:v>74.040000000000006</c:v>
                </c:pt>
                <c:pt idx="9">
                  <c:v>76.3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BE-4994-9AE8-8F2233D244AC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Sheet1!$D$61:$M$61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Sheet1!$D$67:$M$67</c:f>
              <c:numCache>
                <c:formatCode>General</c:formatCode>
                <c:ptCount val="10"/>
                <c:pt idx="0">
                  <c:v>47</c:v>
                </c:pt>
                <c:pt idx="1">
                  <c:v>54.89</c:v>
                </c:pt>
                <c:pt idx="2">
                  <c:v>57.26</c:v>
                </c:pt>
                <c:pt idx="3">
                  <c:v>57.79</c:v>
                </c:pt>
                <c:pt idx="4">
                  <c:v>62.26</c:v>
                </c:pt>
                <c:pt idx="5">
                  <c:v>65.13</c:v>
                </c:pt>
                <c:pt idx="6">
                  <c:v>67.739999999999995</c:v>
                </c:pt>
                <c:pt idx="7">
                  <c:v>71.599999999999994</c:v>
                </c:pt>
                <c:pt idx="8">
                  <c:v>73.92</c:v>
                </c:pt>
                <c:pt idx="9">
                  <c:v>76.56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BE-4994-9AE8-8F2233D244AC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Sheet1!$D$61:$M$61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Sheet1!$D$68:$M$68</c:f>
              <c:numCache>
                <c:formatCode>General</c:formatCode>
                <c:ptCount val="10"/>
                <c:pt idx="0">
                  <c:v>46.49</c:v>
                </c:pt>
                <c:pt idx="1">
                  <c:v>55.44</c:v>
                </c:pt>
                <c:pt idx="2">
                  <c:v>57.95</c:v>
                </c:pt>
                <c:pt idx="3">
                  <c:v>58.5</c:v>
                </c:pt>
                <c:pt idx="4">
                  <c:v>62.3</c:v>
                </c:pt>
                <c:pt idx="5">
                  <c:v>65.72</c:v>
                </c:pt>
                <c:pt idx="6">
                  <c:v>67.75</c:v>
                </c:pt>
                <c:pt idx="7">
                  <c:v>71.260000000000005</c:v>
                </c:pt>
                <c:pt idx="8">
                  <c:v>74.05</c:v>
                </c:pt>
                <c:pt idx="9">
                  <c:v>76.66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0BE-4994-9AE8-8F2233D244AC}"/>
            </c:ext>
          </c:extLst>
        </c:ser>
        <c:ser>
          <c:idx val="7"/>
          <c:order val="7"/>
          <c:tx>
            <c:v>White</c:v>
          </c:tx>
          <c:spPr>
            <a:ln w="28575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Sheet1!$D$61:$M$61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Sheet1!$D$69:$M$69</c:f>
              <c:numCache>
                <c:formatCode>0.00</c:formatCode>
                <c:ptCount val="10"/>
                <c:pt idx="0">
                  <c:v>50</c:v>
                </c:pt>
                <c:pt idx="1">
                  <c:v>53.010299956639813</c:v>
                </c:pt>
                <c:pt idx="2">
                  <c:v>56.020599913279625</c:v>
                </c:pt>
                <c:pt idx="3">
                  <c:v>59.030899869919438</c:v>
                </c:pt>
                <c:pt idx="4">
                  <c:v>62.04119982655925</c:v>
                </c:pt>
                <c:pt idx="5">
                  <c:v>65.051499783199063</c:v>
                </c:pt>
                <c:pt idx="6">
                  <c:v>68.061799739838875</c:v>
                </c:pt>
                <c:pt idx="7">
                  <c:v>71.072099696478688</c:v>
                </c:pt>
                <c:pt idx="8">
                  <c:v>74.0823996531185</c:v>
                </c:pt>
                <c:pt idx="9">
                  <c:v>77.092699609758313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0BE-4994-9AE8-8F2233D24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965896"/>
        <c:axId val="510962944"/>
      </c:lineChart>
      <c:catAx>
        <c:axId val="51096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962944"/>
        <c:crosses val="autoZero"/>
        <c:auto val="1"/>
        <c:lblAlgn val="ctr"/>
        <c:lblOffset val="100"/>
        <c:noMultiLvlLbl val="0"/>
      </c:catAx>
      <c:valAx>
        <c:axId val="510962944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965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21</xdr:row>
      <xdr:rowOff>161924</xdr:rowOff>
    </xdr:from>
    <xdr:to>
      <xdr:col>11</xdr:col>
      <xdr:colOff>9524</xdr:colOff>
      <xdr:row>45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304799</xdr:colOff>
      <xdr:row>69</xdr:row>
      <xdr:rowOff>80961</xdr:rowOff>
    </xdr:from>
    <xdr:to>
      <xdr:col>13</xdr:col>
      <xdr:colOff>47624</xdr:colOff>
      <xdr:row>91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tabSelected="1" topLeftCell="A55" workbookViewId="0">
      <selection activeCell="R36" sqref="R36"/>
    </sheetView>
  </sheetViews>
  <sheetFormatPr defaultRowHeight="15" x14ac:dyDescent="0.25"/>
  <cols>
    <col min="1" max="1" width="3" customWidth="1"/>
    <col min="2" max="2" width="16.140625" customWidth="1"/>
    <col min="3" max="3" width="11.5703125" customWidth="1"/>
    <col min="4" max="4" width="14.7109375" customWidth="1"/>
    <col min="5" max="5" width="17.7109375" customWidth="1"/>
    <col min="6" max="6" width="12.5703125" customWidth="1"/>
    <col min="8" max="8" width="11.7109375" customWidth="1"/>
    <col min="9" max="9" width="12.7109375" customWidth="1"/>
  </cols>
  <sheetData>
    <row r="1" spans="1:22" x14ac:dyDescent="0.25">
      <c r="A1" s="16" t="s">
        <v>0</v>
      </c>
      <c r="E1" t="s">
        <v>15</v>
      </c>
      <c r="F1">
        <v>360</v>
      </c>
      <c r="G1" t="s">
        <v>14</v>
      </c>
    </row>
    <row r="2" spans="1:22" ht="15.75" thickBot="1" x14ac:dyDescent="0.3">
      <c r="E2" t="s">
        <v>13</v>
      </c>
      <c r="H2" s="17">
        <v>140</v>
      </c>
      <c r="I2" s="17"/>
      <c r="J2" s="17"/>
      <c r="K2" s="17"/>
      <c r="L2" s="17"/>
      <c r="M2" s="17"/>
    </row>
    <row r="3" spans="1:22" x14ac:dyDescent="0.25">
      <c r="A3" s="2" t="s">
        <v>1</v>
      </c>
      <c r="B3" s="3" t="s">
        <v>2</v>
      </c>
      <c r="C3" s="3" t="s">
        <v>3</v>
      </c>
      <c r="D3" s="3" t="s">
        <v>4</v>
      </c>
      <c r="E3" s="4" t="s">
        <v>12</v>
      </c>
      <c r="F3" s="5" t="s">
        <v>4</v>
      </c>
      <c r="H3" s="1"/>
      <c r="I3" s="1"/>
      <c r="J3" s="17"/>
      <c r="K3" s="2" t="s">
        <v>1</v>
      </c>
      <c r="L3" s="17" t="s">
        <v>28</v>
      </c>
      <c r="M3" s="17"/>
      <c r="O3" t="s">
        <v>1</v>
      </c>
      <c r="P3">
        <v>1</v>
      </c>
      <c r="Q3">
        <v>2</v>
      </c>
      <c r="R3">
        <v>3</v>
      </c>
      <c r="S3">
        <v>4</v>
      </c>
      <c r="T3">
        <v>5</v>
      </c>
      <c r="U3">
        <v>6</v>
      </c>
      <c r="V3">
        <v>7</v>
      </c>
    </row>
    <row r="4" spans="1:22" x14ac:dyDescent="0.25">
      <c r="A4" s="6">
        <v>1</v>
      </c>
      <c r="B4" s="7" t="s">
        <v>5</v>
      </c>
      <c r="C4" s="7">
        <v>56.3</v>
      </c>
      <c r="D4" s="7">
        <v>1.4422200000000001</v>
      </c>
      <c r="E4" s="8">
        <v>334</v>
      </c>
      <c r="F4" s="9">
        <f>E4/48000*c0</f>
        <v>2.5050000000000003</v>
      </c>
      <c r="H4" s="1">
        <f>E4-H2</f>
        <v>194</v>
      </c>
      <c r="I4" s="9">
        <f>H4/48000*c0</f>
        <v>1.4549999999999998</v>
      </c>
      <c r="J4" s="17"/>
      <c r="K4" s="6">
        <v>1</v>
      </c>
      <c r="L4" s="17">
        <f>512-E4</f>
        <v>178</v>
      </c>
      <c r="M4" s="17"/>
      <c r="O4" t="s">
        <v>28</v>
      </c>
      <c r="P4">
        <v>178</v>
      </c>
      <c r="Q4">
        <v>179</v>
      </c>
      <c r="R4">
        <v>312</v>
      </c>
      <c r="S4">
        <v>51</v>
      </c>
      <c r="T4">
        <v>303</v>
      </c>
      <c r="U4">
        <v>300</v>
      </c>
      <c r="V4">
        <v>341</v>
      </c>
    </row>
    <row r="5" spans="1:22" x14ac:dyDescent="0.25">
      <c r="A5" s="6">
        <v>2</v>
      </c>
      <c r="B5" s="7" t="s">
        <v>6</v>
      </c>
      <c r="C5" s="7">
        <v>-56.3</v>
      </c>
      <c r="D5" s="7">
        <v>1.4422200000000001</v>
      </c>
      <c r="E5" s="8">
        <v>333</v>
      </c>
      <c r="F5" s="9">
        <f>E5/48000*c0</f>
        <v>2.4975000000000001</v>
      </c>
      <c r="H5" s="1">
        <f>E5-H2</f>
        <v>193</v>
      </c>
      <c r="I5" s="9">
        <f>H5/48000*c0</f>
        <v>1.4475000000000002</v>
      </c>
      <c r="J5" s="17"/>
      <c r="K5" s="6">
        <v>2</v>
      </c>
      <c r="L5" s="17">
        <f t="shared" ref="L5:L10" si="0">512-E5</f>
        <v>179</v>
      </c>
      <c r="M5" s="17"/>
    </row>
    <row r="6" spans="1:22" x14ac:dyDescent="0.25">
      <c r="A6" s="6">
        <v>3</v>
      </c>
      <c r="B6" s="7" t="s">
        <v>7</v>
      </c>
      <c r="C6" s="7">
        <v>0</v>
      </c>
      <c r="D6" s="7">
        <v>1.5</v>
      </c>
      <c r="E6" s="8">
        <v>200</v>
      </c>
      <c r="F6" s="9">
        <f>E6/48000*c0</f>
        <v>1.5</v>
      </c>
      <c r="H6" s="1"/>
      <c r="I6" s="17"/>
      <c r="J6" s="17"/>
      <c r="K6" s="6">
        <v>3</v>
      </c>
      <c r="L6" s="17">
        <f t="shared" si="0"/>
        <v>312</v>
      </c>
      <c r="M6" s="17"/>
    </row>
    <row r="7" spans="1:22" x14ac:dyDescent="0.25">
      <c r="A7" s="18">
        <v>4</v>
      </c>
      <c r="B7" s="19" t="s">
        <v>8</v>
      </c>
      <c r="C7" s="19">
        <v>138.4</v>
      </c>
      <c r="D7" s="19">
        <v>1.5</v>
      </c>
      <c r="E7" s="20">
        <v>461</v>
      </c>
      <c r="F7" s="21">
        <f>E7/48000*c0</f>
        <v>3.4575</v>
      </c>
      <c r="H7" s="17"/>
      <c r="I7" s="17"/>
      <c r="J7" s="17"/>
      <c r="K7" s="18">
        <v>4</v>
      </c>
      <c r="L7" s="17">
        <f t="shared" si="0"/>
        <v>51</v>
      </c>
      <c r="M7" s="17"/>
    </row>
    <row r="8" spans="1:22" x14ac:dyDescent="0.25">
      <c r="A8" s="6">
        <v>5</v>
      </c>
      <c r="B8" s="7" t="s">
        <v>9</v>
      </c>
      <c r="C8" s="7">
        <v>131.19999999999999</v>
      </c>
      <c r="D8" s="7">
        <v>1.5945199999999999</v>
      </c>
      <c r="E8" s="8">
        <v>209</v>
      </c>
      <c r="F8" s="9">
        <f>E8/48000*c0</f>
        <v>1.5675000000000001</v>
      </c>
      <c r="H8" s="1"/>
      <c r="I8" s="17"/>
      <c r="J8" s="17"/>
      <c r="K8" s="6">
        <v>5</v>
      </c>
      <c r="L8" s="17">
        <f t="shared" si="0"/>
        <v>303</v>
      </c>
      <c r="M8" s="17"/>
    </row>
    <row r="9" spans="1:22" x14ac:dyDescent="0.25">
      <c r="A9" s="6">
        <v>6</v>
      </c>
      <c r="B9" s="7" t="s">
        <v>10</v>
      </c>
      <c r="C9" s="7">
        <v>-131.19999999999999</v>
      </c>
      <c r="D9" s="7">
        <v>1.5945199999999999</v>
      </c>
      <c r="E9" s="8">
        <v>212</v>
      </c>
      <c r="F9" s="9">
        <f>E9/48000*c0</f>
        <v>1.59</v>
      </c>
      <c r="H9" s="1"/>
      <c r="I9" s="17"/>
      <c r="J9" s="17"/>
      <c r="K9" s="6">
        <v>6</v>
      </c>
      <c r="L9" s="17">
        <f t="shared" si="0"/>
        <v>300</v>
      </c>
      <c r="M9" s="17"/>
    </row>
    <row r="10" spans="1:22" ht="15.75" thickBot="1" x14ac:dyDescent="0.3">
      <c r="A10" s="10">
        <v>7</v>
      </c>
      <c r="B10" s="11" t="s">
        <v>11</v>
      </c>
      <c r="C10" s="11">
        <v>180</v>
      </c>
      <c r="D10" s="11">
        <v>1.3</v>
      </c>
      <c r="E10" s="12">
        <v>171</v>
      </c>
      <c r="F10" s="9">
        <f>E10/48000*c0</f>
        <v>1.2825</v>
      </c>
      <c r="H10" s="1"/>
      <c r="I10" s="17"/>
      <c r="J10" s="17"/>
      <c r="K10" s="10">
        <v>7</v>
      </c>
      <c r="L10" s="17">
        <f t="shared" si="0"/>
        <v>341</v>
      </c>
      <c r="M10" s="17"/>
    </row>
    <row r="11" spans="1:22" x14ac:dyDescent="0.25">
      <c r="H11" s="17"/>
      <c r="I11" s="17"/>
      <c r="J11" s="17"/>
      <c r="K11" s="17"/>
      <c r="L11" s="17"/>
      <c r="M11" s="17"/>
    </row>
    <row r="13" spans="1:22" x14ac:dyDescent="0.25">
      <c r="A13" s="16" t="s">
        <v>1</v>
      </c>
      <c r="B13" s="16" t="s">
        <v>16</v>
      </c>
    </row>
    <row r="14" spans="1:22" x14ac:dyDescent="0.25">
      <c r="B14" t="s">
        <v>17</v>
      </c>
      <c r="C14" t="s">
        <v>18</v>
      </c>
      <c r="D14">
        <v>31.5</v>
      </c>
      <c r="E14">
        <v>63</v>
      </c>
      <c r="F14">
        <v>125</v>
      </c>
      <c r="G14">
        <v>250</v>
      </c>
      <c r="H14">
        <v>500</v>
      </c>
      <c r="I14">
        <v>1000</v>
      </c>
      <c r="J14">
        <v>2000</v>
      </c>
      <c r="K14">
        <v>4000</v>
      </c>
      <c r="L14">
        <v>8000</v>
      </c>
      <c r="M14">
        <v>16000</v>
      </c>
      <c r="N14" t="s">
        <v>19</v>
      </c>
      <c r="O14" t="s">
        <v>20</v>
      </c>
    </row>
    <row r="15" spans="1:22" x14ac:dyDescent="0.25">
      <c r="A15">
        <v>1</v>
      </c>
      <c r="B15" t="s">
        <v>21</v>
      </c>
      <c r="C15">
        <v>0</v>
      </c>
      <c r="D15">
        <v>55.42</v>
      </c>
      <c r="E15">
        <v>60.76</v>
      </c>
      <c r="F15">
        <v>68.44</v>
      </c>
      <c r="G15">
        <v>65.260000000000005</v>
      </c>
      <c r="H15">
        <v>68.349999999999994</v>
      </c>
      <c r="I15">
        <v>70.33</v>
      </c>
      <c r="J15">
        <v>72.27</v>
      </c>
      <c r="K15">
        <v>71.94</v>
      </c>
      <c r="L15">
        <v>75.22</v>
      </c>
      <c r="M15">
        <v>74.17</v>
      </c>
      <c r="N15">
        <v>80.72</v>
      </c>
      <c r="O15">
        <v>81.430000000000007</v>
      </c>
    </row>
    <row r="16" spans="1:22" x14ac:dyDescent="0.25">
      <c r="A16">
        <v>2</v>
      </c>
      <c r="B16" t="s">
        <v>21</v>
      </c>
      <c r="C16">
        <v>0.68300000000000005</v>
      </c>
      <c r="D16">
        <v>56.02</v>
      </c>
      <c r="E16">
        <v>61.27</v>
      </c>
      <c r="F16">
        <v>70.099999999999994</v>
      </c>
      <c r="G16">
        <v>66.040000000000006</v>
      </c>
      <c r="H16">
        <v>70.52</v>
      </c>
      <c r="I16">
        <v>71.849999999999994</v>
      </c>
      <c r="J16">
        <v>73.709999999999994</v>
      </c>
      <c r="K16">
        <v>72.47</v>
      </c>
      <c r="L16">
        <v>76.25</v>
      </c>
      <c r="M16">
        <v>72.92</v>
      </c>
      <c r="N16">
        <v>81.77</v>
      </c>
      <c r="O16">
        <v>82.42</v>
      </c>
    </row>
    <row r="17" spans="1:15" x14ac:dyDescent="0.25">
      <c r="A17">
        <v>3</v>
      </c>
      <c r="B17" t="s">
        <v>21</v>
      </c>
      <c r="C17">
        <v>1.365</v>
      </c>
      <c r="D17">
        <v>50.22</v>
      </c>
      <c r="E17">
        <v>59.69</v>
      </c>
      <c r="F17">
        <v>68.48</v>
      </c>
      <c r="G17">
        <v>63.25</v>
      </c>
      <c r="H17">
        <v>67.2</v>
      </c>
      <c r="I17">
        <v>72.09</v>
      </c>
      <c r="J17">
        <v>69.5</v>
      </c>
      <c r="K17">
        <v>75.099999999999994</v>
      </c>
      <c r="L17">
        <v>75.09</v>
      </c>
      <c r="M17">
        <v>75.430000000000007</v>
      </c>
      <c r="N17">
        <v>81.44</v>
      </c>
      <c r="O17">
        <v>82.17</v>
      </c>
    </row>
    <row r="18" spans="1:15" x14ac:dyDescent="0.25">
      <c r="A18">
        <v>4</v>
      </c>
      <c r="B18" t="s">
        <v>21</v>
      </c>
      <c r="C18">
        <v>2.048</v>
      </c>
      <c r="D18">
        <v>63.74</v>
      </c>
      <c r="E18">
        <v>68.48</v>
      </c>
      <c r="F18">
        <v>63.31</v>
      </c>
      <c r="G18">
        <v>53.21</v>
      </c>
      <c r="H18">
        <v>51.09</v>
      </c>
      <c r="I18">
        <v>47.24</v>
      </c>
      <c r="J18">
        <v>34.47</v>
      </c>
      <c r="K18">
        <v>30.74</v>
      </c>
      <c r="L18">
        <v>28.18</v>
      </c>
      <c r="M18">
        <v>29.56</v>
      </c>
      <c r="N18">
        <v>54.63</v>
      </c>
      <c r="O18">
        <v>72.08</v>
      </c>
    </row>
    <row r="19" spans="1:15" x14ac:dyDescent="0.25">
      <c r="A19">
        <v>5</v>
      </c>
      <c r="B19" t="s">
        <v>21</v>
      </c>
      <c r="C19">
        <v>2.7309999999999999</v>
      </c>
      <c r="D19">
        <v>46.59</v>
      </c>
      <c r="E19">
        <v>63.76</v>
      </c>
      <c r="F19">
        <v>69.53</v>
      </c>
      <c r="G19">
        <v>61.08</v>
      </c>
      <c r="H19">
        <v>62.08</v>
      </c>
      <c r="I19">
        <v>67.88</v>
      </c>
      <c r="J19">
        <v>66.45</v>
      </c>
      <c r="K19">
        <v>70.02</v>
      </c>
      <c r="L19">
        <v>70.66</v>
      </c>
      <c r="M19">
        <v>69.61</v>
      </c>
      <c r="N19">
        <v>76.92</v>
      </c>
      <c r="O19">
        <v>78.14</v>
      </c>
    </row>
    <row r="20" spans="1:15" x14ac:dyDescent="0.25">
      <c r="A20">
        <v>6</v>
      </c>
      <c r="B20" t="s">
        <v>21</v>
      </c>
      <c r="C20">
        <v>3.4129999999999998</v>
      </c>
      <c r="D20">
        <v>47.44</v>
      </c>
      <c r="E20">
        <v>64.290000000000006</v>
      </c>
      <c r="F20">
        <v>69.98</v>
      </c>
      <c r="G20">
        <v>61.68</v>
      </c>
      <c r="H20">
        <v>65.84</v>
      </c>
      <c r="I20">
        <v>66.760000000000005</v>
      </c>
      <c r="J20">
        <v>66.78</v>
      </c>
      <c r="K20">
        <v>70.760000000000005</v>
      </c>
      <c r="L20">
        <v>69.97</v>
      </c>
      <c r="M20">
        <v>70.5</v>
      </c>
      <c r="N20">
        <v>77.12</v>
      </c>
      <c r="O20">
        <v>78.510000000000005</v>
      </c>
    </row>
    <row r="21" spans="1:15" x14ac:dyDescent="0.25">
      <c r="A21">
        <v>7</v>
      </c>
      <c r="B21" t="s">
        <v>21</v>
      </c>
      <c r="C21">
        <v>4.0960000000000001</v>
      </c>
      <c r="D21">
        <v>43.87</v>
      </c>
      <c r="E21">
        <v>61.24</v>
      </c>
      <c r="F21">
        <v>68.67</v>
      </c>
      <c r="G21">
        <v>61.38</v>
      </c>
      <c r="H21">
        <v>65.150000000000006</v>
      </c>
      <c r="I21">
        <v>65.849999999999994</v>
      </c>
      <c r="J21">
        <v>63.94</v>
      </c>
      <c r="K21">
        <v>66.16</v>
      </c>
      <c r="L21">
        <v>66.69</v>
      </c>
      <c r="M21">
        <v>67.069999999999993</v>
      </c>
      <c r="N21">
        <v>74.14</v>
      </c>
      <c r="O21">
        <v>76.05</v>
      </c>
    </row>
    <row r="48" spans="2:2" x14ac:dyDescent="0.25">
      <c r="B48" s="16" t="s">
        <v>22</v>
      </c>
    </row>
    <row r="49" spans="2:15" x14ac:dyDescent="0.25">
      <c r="C49" t="s">
        <v>17</v>
      </c>
      <c r="D49">
        <v>31.5</v>
      </c>
      <c r="E49">
        <v>63</v>
      </c>
      <c r="F49">
        <v>125</v>
      </c>
      <c r="G49">
        <v>250</v>
      </c>
      <c r="H49">
        <v>500</v>
      </c>
      <c r="I49">
        <v>1000</v>
      </c>
      <c r="J49">
        <v>2000</v>
      </c>
      <c r="K49">
        <v>4000</v>
      </c>
      <c r="L49">
        <v>8000</v>
      </c>
      <c r="M49">
        <v>16000</v>
      </c>
    </row>
    <row r="50" spans="2:15" x14ac:dyDescent="0.25">
      <c r="B50" t="s">
        <v>26</v>
      </c>
      <c r="C50" t="s">
        <v>25</v>
      </c>
      <c r="D50" s="13">
        <v>50</v>
      </c>
      <c r="E50" s="13">
        <f>D50+10*LOG10(2)</f>
        <v>53.010299956639813</v>
      </c>
      <c r="F50" s="13">
        <f t="shared" ref="F50:M50" si="1">E50+10*LOG10(2)</f>
        <v>56.020599913279625</v>
      </c>
      <c r="G50" s="13">
        <f t="shared" si="1"/>
        <v>59.030899869919438</v>
      </c>
      <c r="H50" s="13">
        <f t="shared" si="1"/>
        <v>62.04119982655925</v>
      </c>
      <c r="I50" s="13">
        <f t="shared" si="1"/>
        <v>65.051499783199063</v>
      </c>
      <c r="J50" s="13">
        <f t="shared" si="1"/>
        <v>68.061799739838875</v>
      </c>
      <c r="K50" s="13">
        <f t="shared" si="1"/>
        <v>71.072099696478688</v>
      </c>
      <c r="L50" s="13">
        <f t="shared" si="1"/>
        <v>74.0823996531185</v>
      </c>
      <c r="M50" s="13">
        <f t="shared" si="1"/>
        <v>77.092699609758313</v>
      </c>
    </row>
    <row r="51" spans="2:15" x14ac:dyDescent="0.25">
      <c r="B51">
        <v>1</v>
      </c>
      <c r="C51" t="s">
        <v>24</v>
      </c>
      <c r="D51" s="13">
        <f>D$50-D15</f>
        <v>-5.4200000000000017</v>
      </c>
      <c r="E51" s="13">
        <f t="shared" ref="E51:M51" si="2">E$50-E15</f>
        <v>-7.7497000433601855</v>
      </c>
      <c r="F51" s="13">
        <f t="shared" si="2"/>
        <v>-12.419400086720373</v>
      </c>
      <c r="G51" s="13">
        <f t="shared" si="2"/>
        <v>-6.2291001300805675</v>
      </c>
      <c r="H51" s="13">
        <f t="shared" si="2"/>
        <v>-6.3088001734407442</v>
      </c>
      <c r="I51" s="13">
        <f t="shared" si="2"/>
        <v>-5.2785002168009356</v>
      </c>
      <c r="J51" s="13">
        <f t="shared" si="2"/>
        <v>-4.2082002601611208</v>
      </c>
      <c r="K51" s="13">
        <f t="shared" si="2"/>
        <v>-0.86790030352130998</v>
      </c>
      <c r="L51" s="13">
        <f t="shared" si="2"/>
        <v>-1.1376003468814986</v>
      </c>
      <c r="M51" s="13">
        <f t="shared" si="2"/>
        <v>2.9226996097583111</v>
      </c>
    </row>
    <row r="52" spans="2:15" x14ac:dyDescent="0.25">
      <c r="B52">
        <v>2</v>
      </c>
      <c r="C52" t="s">
        <v>24</v>
      </c>
      <c r="D52" s="23">
        <f t="shared" ref="D52:M52" si="3">D$50-D16</f>
        <v>-6.0200000000000031</v>
      </c>
      <c r="E52" s="23">
        <f t="shared" si="3"/>
        <v>-8.2597000433601906</v>
      </c>
      <c r="F52" s="23">
        <f t="shared" si="3"/>
        <v>-14.079400086720369</v>
      </c>
      <c r="G52" s="23">
        <f t="shared" si="3"/>
        <v>-7.0091001300805686</v>
      </c>
      <c r="H52" s="23">
        <f t="shared" si="3"/>
        <v>-8.4788001734407459</v>
      </c>
      <c r="I52" s="23">
        <f t="shared" si="3"/>
        <v>-6.7985002168009316</v>
      </c>
      <c r="J52" s="23">
        <f t="shared" si="3"/>
        <v>-5.6482002601611185</v>
      </c>
      <c r="K52" s="23">
        <f t="shared" si="3"/>
        <v>-1.3979003035213111</v>
      </c>
      <c r="L52" s="23">
        <f t="shared" si="3"/>
        <v>-2.1676003468814997</v>
      </c>
      <c r="M52" s="23">
        <f t="shared" si="3"/>
        <v>4.1726996097583111</v>
      </c>
    </row>
    <row r="53" spans="2:15" x14ac:dyDescent="0.25">
      <c r="B53">
        <v>3</v>
      </c>
      <c r="C53" t="s">
        <v>24</v>
      </c>
      <c r="D53" s="23">
        <f t="shared" ref="D53:M53" si="4">D$50-D17</f>
        <v>-0.21999999999999886</v>
      </c>
      <c r="E53" s="23">
        <f t="shared" si="4"/>
        <v>-6.6797000433601852</v>
      </c>
      <c r="F53" s="23">
        <f t="shared" si="4"/>
        <v>-12.459400086720379</v>
      </c>
      <c r="G53" s="23">
        <f t="shared" si="4"/>
        <v>-4.2191001300805624</v>
      </c>
      <c r="H53" s="23">
        <f t="shared" si="4"/>
        <v>-5.1588001734407527</v>
      </c>
      <c r="I53" s="23">
        <f t="shared" si="4"/>
        <v>-7.0385002168009407</v>
      </c>
      <c r="J53" s="23">
        <f t="shared" si="4"/>
        <v>-1.4382002601611248</v>
      </c>
      <c r="K53" s="23">
        <f t="shared" si="4"/>
        <v>-4.0279003035213066</v>
      </c>
      <c r="L53" s="23">
        <f t="shared" si="4"/>
        <v>-1.0076003468815031</v>
      </c>
      <c r="M53" s="23">
        <f t="shared" si="4"/>
        <v>1.662699609758306</v>
      </c>
    </row>
    <row r="54" spans="2:15" x14ac:dyDescent="0.25">
      <c r="B54" s="14">
        <v>4</v>
      </c>
      <c r="C54" s="14" t="s">
        <v>24</v>
      </c>
      <c r="D54" s="15">
        <f t="shared" ref="D54:M54" si="5">D$50-D18</f>
        <v>-13.740000000000002</v>
      </c>
      <c r="E54" s="15">
        <f t="shared" si="5"/>
        <v>-15.469700043360191</v>
      </c>
      <c r="F54" s="15">
        <f t="shared" si="5"/>
        <v>-7.2894000867203772</v>
      </c>
      <c r="G54" s="15">
        <f t="shared" si="5"/>
        <v>5.8208998699194368</v>
      </c>
      <c r="H54" s="15">
        <f t="shared" si="5"/>
        <v>10.951199826559247</v>
      </c>
      <c r="I54" s="15">
        <f t="shared" si="5"/>
        <v>17.811499783199061</v>
      </c>
      <c r="J54" s="15">
        <f t="shared" si="5"/>
        <v>33.591799739838876</v>
      </c>
      <c r="K54" s="15">
        <f t="shared" si="5"/>
        <v>40.332099696478693</v>
      </c>
      <c r="L54" s="15">
        <f t="shared" si="5"/>
        <v>45.902399653118501</v>
      </c>
      <c r="M54" s="15">
        <f t="shared" si="5"/>
        <v>47.532699609758311</v>
      </c>
    </row>
    <row r="55" spans="2:15" x14ac:dyDescent="0.25">
      <c r="B55">
        <v>5</v>
      </c>
      <c r="C55" t="s">
        <v>24</v>
      </c>
      <c r="D55" s="23">
        <f t="shared" ref="D55:M55" si="6">D$50-D19</f>
        <v>3.4099999999999966</v>
      </c>
      <c r="E55" s="23">
        <f t="shared" si="6"/>
        <v>-10.749700043360185</v>
      </c>
      <c r="F55" s="23">
        <f t="shared" si="6"/>
        <v>-13.509400086720376</v>
      </c>
      <c r="G55" s="23">
        <f t="shared" si="6"/>
        <v>-2.0491001300805607</v>
      </c>
      <c r="H55" s="23">
        <f t="shared" si="6"/>
        <v>-3.8800173440748154E-2</v>
      </c>
      <c r="I55" s="23">
        <f t="shared" si="6"/>
        <v>-2.8285002168009328</v>
      </c>
      <c r="J55" s="23">
        <f t="shared" si="6"/>
        <v>1.6117997398388724</v>
      </c>
      <c r="K55" s="23">
        <f t="shared" si="6"/>
        <v>1.0520996964786917</v>
      </c>
      <c r="L55" s="23">
        <f t="shared" si="6"/>
        <v>3.4223996531185037</v>
      </c>
      <c r="M55" s="23">
        <f t="shared" si="6"/>
        <v>7.4826996097583134</v>
      </c>
    </row>
    <row r="56" spans="2:15" x14ac:dyDescent="0.25">
      <c r="B56">
        <v>6</v>
      </c>
      <c r="C56" t="s">
        <v>24</v>
      </c>
      <c r="D56" s="23">
        <f t="shared" ref="D56:M56" si="7">D$50-D20</f>
        <v>2.5600000000000023</v>
      </c>
      <c r="E56" s="23">
        <f t="shared" si="7"/>
        <v>-11.279700043360194</v>
      </c>
      <c r="F56" s="23">
        <f t="shared" si="7"/>
        <v>-13.959400086720379</v>
      </c>
      <c r="G56" s="23">
        <f t="shared" si="7"/>
        <v>-2.6491001300805621</v>
      </c>
      <c r="H56" s="23">
        <f t="shared" si="7"/>
        <v>-3.7988001734407533</v>
      </c>
      <c r="I56" s="23">
        <f t="shared" si="7"/>
        <v>-1.7085002168009424</v>
      </c>
      <c r="J56" s="23">
        <f t="shared" si="7"/>
        <v>1.2817997398388741</v>
      </c>
      <c r="K56" s="23">
        <f t="shared" si="7"/>
        <v>0.31209969647868263</v>
      </c>
      <c r="L56" s="23">
        <f t="shared" si="7"/>
        <v>4.1123996531185014</v>
      </c>
      <c r="M56" s="23">
        <f t="shared" si="7"/>
        <v>6.5926996097583128</v>
      </c>
    </row>
    <row r="57" spans="2:15" x14ac:dyDescent="0.25">
      <c r="B57">
        <v>7</v>
      </c>
      <c r="C57" t="s">
        <v>24</v>
      </c>
      <c r="D57" s="22">
        <f t="shared" ref="D57:M57" si="8">D$50-D21</f>
        <v>6.1300000000000026</v>
      </c>
      <c r="E57" s="22">
        <f t="shared" si="8"/>
        <v>-8.2297000433601895</v>
      </c>
      <c r="F57" s="22">
        <f t="shared" si="8"/>
        <v>-12.649400086720377</v>
      </c>
      <c r="G57" s="22">
        <f t="shared" si="8"/>
        <v>-2.349100130080565</v>
      </c>
      <c r="H57" s="22">
        <f t="shared" si="8"/>
        <v>-3.1088001734407555</v>
      </c>
      <c r="I57" s="22">
        <f t="shared" si="8"/>
        <v>-0.79850021680093164</v>
      </c>
      <c r="J57" s="22">
        <f t="shared" si="8"/>
        <v>4.1217997398388775</v>
      </c>
      <c r="K57" s="22">
        <f t="shared" si="8"/>
        <v>4.9120996964786912</v>
      </c>
      <c r="L57" s="22">
        <f t="shared" si="8"/>
        <v>7.3923996531185026</v>
      </c>
      <c r="M57" s="22">
        <f t="shared" si="8"/>
        <v>10.02269960975832</v>
      </c>
    </row>
    <row r="58" spans="2:15" x14ac:dyDescent="0.25">
      <c r="D58" s="13">
        <f t="shared" ref="D58:E58" si="9">D54+10</f>
        <v>-3.740000000000002</v>
      </c>
      <c r="E58" s="13">
        <f t="shared" si="9"/>
        <v>-5.4697000433601914</v>
      </c>
      <c r="F58" s="13">
        <f>F54+10</f>
        <v>2.7105999132796228</v>
      </c>
    </row>
    <row r="59" spans="2:15" x14ac:dyDescent="0.25">
      <c r="B59" s="16" t="s">
        <v>27</v>
      </c>
    </row>
    <row r="60" spans="2:15" x14ac:dyDescent="0.25">
      <c r="B60" t="s">
        <v>16</v>
      </c>
    </row>
    <row r="61" spans="2:15" x14ac:dyDescent="0.25">
      <c r="C61" t="s">
        <v>17</v>
      </c>
      <c r="D61">
        <v>31.5</v>
      </c>
      <c r="E61">
        <v>63</v>
      </c>
      <c r="F61">
        <v>125</v>
      </c>
      <c r="G61">
        <v>250</v>
      </c>
      <c r="H61">
        <v>500</v>
      </c>
      <c r="I61">
        <v>1000</v>
      </c>
      <c r="J61">
        <v>2000</v>
      </c>
      <c r="K61">
        <v>4000</v>
      </c>
      <c r="L61">
        <v>8000</v>
      </c>
      <c r="M61">
        <v>16000</v>
      </c>
      <c r="N61" t="s">
        <v>19</v>
      </c>
      <c r="O61" t="s">
        <v>20</v>
      </c>
    </row>
    <row r="62" spans="2:15" x14ac:dyDescent="0.25">
      <c r="C62">
        <v>1</v>
      </c>
      <c r="D62">
        <v>49.32</v>
      </c>
      <c r="E62">
        <v>53.33</v>
      </c>
      <c r="F62">
        <v>57.01</v>
      </c>
      <c r="G62">
        <v>58.74</v>
      </c>
      <c r="H62">
        <v>62.16</v>
      </c>
      <c r="I62">
        <v>65.08</v>
      </c>
      <c r="J62">
        <v>68.349999999999994</v>
      </c>
      <c r="K62">
        <v>70.739999999999995</v>
      </c>
      <c r="L62">
        <v>74.569999999999993</v>
      </c>
      <c r="M62">
        <v>76.040000000000006</v>
      </c>
      <c r="N62">
        <v>79.150000000000006</v>
      </c>
      <c r="O62">
        <v>79.97</v>
      </c>
    </row>
    <row r="63" spans="2:15" x14ac:dyDescent="0.25">
      <c r="C63">
        <v>2</v>
      </c>
      <c r="D63">
        <v>49.37</v>
      </c>
      <c r="E63">
        <v>53.21</v>
      </c>
      <c r="F63">
        <v>57.39</v>
      </c>
      <c r="G63">
        <v>58.53</v>
      </c>
      <c r="H63">
        <v>62.28</v>
      </c>
      <c r="I63">
        <v>65.08</v>
      </c>
      <c r="J63">
        <v>68.58</v>
      </c>
      <c r="K63">
        <v>70.569999999999993</v>
      </c>
      <c r="L63">
        <v>74.75</v>
      </c>
      <c r="M63">
        <v>75.77</v>
      </c>
      <c r="N63">
        <v>79.3</v>
      </c>
      <c r="O63">
        <v>80.180000000000007</v>
      </c>
    </row>
    <row r="64" spans="2:15" x14ac:dyDescent="0.25">
      <c r="C64">
        <v>3</v>
      </c>
      <c r="D64">
        <v>47.86</v>
      </c>
      <c r="E64">
        <v>54.41</v>
      </c>
      <c r="F64">
        <v>57.28</v>
      </c>
      <c r="G64">
        <v>58.44</v>
      </c>
      <c r="H64">
        <v>61.97</v>
      </c>
      <c r="I64">
        <v>65.709999999999994</v>
      </c>
      <c r="J64">
        <v>67.28</v>
      </c>
      <c r="K64">
        <v>71.459999999999994</v>
      </c>
      <c r="L64">
        <v>74.150000000000006</v>
      </c>
      <c r="M64">
        <v>76.760000000000005</v>
      </c>
      <c r="N64">
        <v>79.34</v>
      </c>
      <c r="O64">
        <v>80.489999999999995</v>
      </c>
    </row>
    <row r="65" spans="3:15" x14ac:dyDescent="0.25">
      <c r="C65">
        <v>4</v>
      </c>
      <c r="D65">
        <v>49.66</v>
      </c>
      <c r="E65">
        <v>55.21</v>
      </c>
      <c r="F65">
        <v>54.36</v>
      </c>
      <c r="G65">
        <v>32.54</v>
      </c>
      <c r="H65">
        <v>22.91</v>
      </c>
      <c r="I65">
        <v>18.920000000000002</v>
      </c>
      <c r="J65">
        <v>1.94</v>
      </c>
      <c r="K65">
        <v>-4.12</v>
      </c>
      <c r="L65">
        <v>-6.48</v>
      </c>
      <c r="M65">
        <v>1.08</v>
      </c>
      <c r="N65">
        <v>39.33</v>
      </c>
      <c r="O65">
        <v>59.86</v>
      </c>
    </row>
    <row r="66" spans="3:15" x14ac:dyDescent="0.25">
      <c r="C66">
        <v>5</v>
      </c>
      <c r="D66">
        <v>46.93</v>
      </c>
      <c r="E66">
        <v>55.11</v>
      </c>
      <c r="F66">
        <v>57.42</v>
      </c>
      <c r="G66">
        <v>58.35</v>
      </c>
      <c r="H66">
        <v>61.65</v>
      </c>
      <c r="I66">
        <v>65.61</v>
      </c>
      <c r="J66">
        <v>67.680000000000007</v>
      </c>
      <c r="K66">
        <v>71.349999999999994</v>
      </c>
      <c r="L66">
        <v>74.040000000000006</v>
      </c>
      <c r="M66">
        <v>76.3</v>
      </c>
      <c r="N66">
        <v>79.180000000000007</v>
      </c>
      <c r="O66">
        <v>79.97</v>
      </c>
    </row>
    <row r="67" spans="3:15" x14ac:dyDescent="0.25">
      <c r="C67">
        <v>6</v>
      </c>
      <c r="D67">
        <v>47</v>
      </c>
      <c r="E67">
        <v>54.89</v>
      </c>
      <c r="F67">
        <v>57.26</v>
      </c>
      <c r="G67">
        <v>57.79</v>
      </c>
      <c r="H67">
        <v>62.26</v>
      </c>
      <c r="I67">
        <v>65.13</v>
      </c>
      <c r="J67">
        <v>67.739999999999995</v>
      </c>
      <c r="K67">
        <v>71.599999999999994</v>
      </c>
      <c r="L67">
        <v>73.92</v>
      </c>
      <c r="M67">
        <v>76.56</v>
      </c>
      <c r="N67">
        <v>79.25</v>
      </c>
      <c r="O67">
        <v>80.05</v>
      </c>
    </row>
    <row r="68" spans="3:15" x14ac:dyDescent="0.25">
      <c r="C68">
        <v>7</v>
      </c>
      <c r="D68">
        <v>46.49</v>
      </c>
      <c r="E68">
        <v>55.44</v>
      </c>
      <c r="F68">
        <v>57.95</v>
      </c>
      <c r="G68">
        <v>58.5</v>
      </c>
      <c r="H68">
        <v>62.3</v>
      </c>
      <c r="I68">
        <v>65.72</v>
      </c>
      <c r="J68">
        <v>67.75</v>
      </c>
      <c r="K68">
        <v>71.260000000000005</v>
      </c>
      <c r="L68">
        <v>74.05</v>
      </c>
      <c r="M68">
        <v>76.66</v>
      </c>
      <c r="N68">
        <v>79.37</v>
      </c>
      <c r="O68">
        <v>80.349999999999994</v>
      </c>
    </row>
    <row r="69" spans="3:15" x14ac:dyDescent="0.25">
      <c r="C69" s="24" t="s">
        <v>23</v>
      </c>
      <c r="D69" s="13">
        <f>D50</f>
        <v>50</v>
      </c>
      <c r="E69" s="13">
        <f>E50</f>
        <v>53.010299956639813</v>
      </c>
      <c r="F69" s="13">
        <f>F50</f>
        <v>56.020599913279625</v>
      </c>
      <c r="G69" s="13">
        <f>G50</f>
        <v>59.030899869919438</v>
      </c>
      <c r="H69" s="13">
        <f>H50</f>
        <v>62.04119982655925</v>
      </c>
      <c r="I69" s="13">
        <f>I50</f>
        <v>65.051499783199063</v>
      </c>
      <c r="J69" s="13">
        <f>J50</f>
        <v>68.061799739838875</v>
      </c>
      <c r="K69" s="13">
        <f>K50</f>
        <v>71.072099696478688</v>
      </c>
      <c r="L69" s="13">
        <f>L50</f>
        <v>74.0823996531185</v>
      </c>
      <c r="M69" s="13">
        <f>M50</f>
        <v>77.092699609758313</v>
      </c>
    </row>
    <row r="94" spans="2:15" x14ac:dyDescent="0.25">
      <c r="B94" t="s">
        <v>16</v>
      </c>
    </row>
    <row r="95" spans="2:15" x14ac:dyDescent="0.25">
      <c r="B95" t="s">
        <v>17</v>
      </c>
      <c r="C95" t="s">
        <v>18</v>
      </c>
      <c r="D95">
        <v>31.5</v>
      </c>
      <c r="E95">
        <v>63</v>
      </c>
      <c r="F95">
        <v>125</v>
      </c>
      <c r="G95">
        <v>250</v>
      </c>
      <c r="H95">
        <v>500</v>
      </c>
      <c r="I95">
        <v>1000</v>
      </c>
      <c r="J95">
        <v>2000</v>
      </c>
      <c r="K95">
        <v>4000</v>
      </c>
      <c r="L95">
        <v>8000</v>
      </c>
      <c r="M95">
        <v>16000</v>
      </c>
      <c r="N95" t="s">
        <v>19</v>
      </c>
      <c r="O95" t="s">
        <v>20</v>
      </c>
    </row>
    <row r="96" spans="2:15" x14ac:dyDescent="0.25">
      <c r="B96" t="s">
        <v>21</v>
      </c>
      <c r="C96">
        <v>2.048</v>
      </c>
      <c r="D96">
        <v>49.66</v>
      </c>
      <c r="E96">
        <v>55.21</v>
      </c>
      <c r="F96">
        <v>54.36</v>
      </c>
      <c r="G96">
        <v>32.54</v>
      </c>
      <c r="H96">
        <v>22.91</v>
      </c>
      <c r="I96">
        <v>18.920000000000002</v>
      </c>
      <c r="J96">
        <v>1.94</v>
      </c>
      <c r="K96">
        <v>-4.12</v>
      </c>
      <c r="L96">
        <v>-6.48</v>
      </c>
      <c r="M96">
        <v>1.08</v>
      </c>
      <c r="N96">
        <v>39.33</v>
      </c>
      <c r="O96">
        <v>59.86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c0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2020-06-23T14:09:50Z</dcterms:created>
  <dcterms:modified xsi:type="dcterms:W3CDTF">2020-06-24T14:36:13Z</dcterms:modified>
</cp:coreProperties>
</file>