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415" windowHeight="7995" activeTab="4"/>
  </bookViews>
  <sheets>
    <sheet name="Cesso" sheetId="1" r:id="rId1"/>
    <sheet name="Grafico-LIN" sheetId="2" r:id="rId2"/>
    <sheet name="Grafico-A" sheetId="3" r:id="rId3"/>
    <sheet name="Grafico-LIN+A" sheetId="4" r:id="rId4"/>
    <sheet name="Calcoli" sheetId="5" r:id="rId5"/>
  </sheets>
  <definedNames>
    <definedName name="caio">'Cesso'!$C$6</definedName>
    <definedName name="pippo">'Cesso'!$C$4</definedName>
    <definedName name="Pluto">'Cesso'!$C$5</definedName>
  </definedNames>
  <calcPr fullCalcOnLoad="1"/>
</workbook>
</file>

<file path=xl/sharedStrings.xml><?xml version="1.0" encoding="utf-8"?>
<sst xmlns="http://schemas.openxmlformats.org/spreadsheetml/2006/main" count="21" uniqueCount="17">
  <si>
    <t>Io mi chiamo Pippo</t>
  </si>
  <si>
    <t>f (Hz)</t>
  </si>
  <si>
    <t>1k</t>
  </si>
  <si>
    <t>2k</t>
  </si>
  <si>
    <t>4k</t>
  </si>
  <si>
    <t>8k</t>
  </si>
  <si>
    <t>Lp (dB)</t>
  </si>
  <si>
    <t>LIN</t>
  </si>
  <si>
    <t>Energie</t>
  </si>
  <si>
    <t>A-weighting (dB)</t>
  </si>
  <si>
    <t>Lp (dBA)</t>
  </si>
  <si>
    <t>dB(A)</t>
  </si>
  <si>
    <t>dB(LIN)</t>
  </si>
  <si>
    <t>A</t>
  </si>
  <si>
    <t>Verifica con funzioni VB</t>
  </si>
  <si>
    <t>Lin</t>
  </si>
  <si>
    <t>Calcolo del valore complessivo di uno spettro LIN e 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</si>
</sst>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0"/>
      <color indexed="2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Spettro in ottave - dB Lineari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Calcoli!$C$3:$K$3</c:f>
              <c:strCache>
                <c:ptCount val="9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1k</c:v>
                </c:pt>
                <c:pt idx="5">
                  <c:v>2k</c:v>
                </c:pt>
                <c:pt idx="6">
                  <c:v>4k</c:v>
                </c:pt>
                <c:pt idx="7">
                  <c:v>8k</c:v>
                </c:pt>
                <c:pt idx="8">
                  <c:v>LIN</c:v>
                </c:pt>
              </c:strCache>
            </c:strRef>
          </c:cat>
          <c:val>
            <c:numRef>
              <c:f>Calcoli!$C$4:$K$4</c:f>
              <c:numCache>
                <c:ptCount val="9"/>
                <c:pt idx="0">
                  <c:v>84</c:v>
                </c:pt>
                <c:pt idx="1">
                  <c:v>80</c:v>
                </c:pt>
                <c:pt idx="2">
                  <c:v>78</c:v>
                </c:pt>
                <c:pt idx="3">
                  <c:v>79</c:v>
                </c:pt>
                <c:pt idx="4">
                  <c:v>74</c:v>
                </c:pt>
                <c:pt idx="5">
                  <c:v>75</c:v>
                </c:pt>
                <c:pt idx="6">
                  <c:v>71</c:v>
                </c:pt>
                <c:pt idx="7">
                  <c:v>67</c:v>
                </c:pt>
                <c:pt idx="8">
                  <c:v>87.5439418533933</c:v>
                </c:pt>
              </c:numCache>
            </c:numRef>
          </c:val>
        </c:ser>
        <c:axId val="15040381"/>
        <c:axId val="1145702"/>
      </c:barChart>
      <c:catAx>
        <c:axId val="1504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5702"/>
        <c:crosses val="autoZero"/>
        <c:auto val="1"/>
        <c:lblOffset val="100"/>
        <c:noMultiLvlLbl val="0"/>
      </c:catAx>
      <c:valAx>
        <c:axId val="1145702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40381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Spettro in ottave - dB(A)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Calcoli!$C$3:$K$3</c:f>
              <c:strCache>
                <c:ptCount val="9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1k</c:v>
                </c:pt>
                <c:pt idx="5">
                  <c:v>2k</c:v>
                </c:pt>
                <c:pt idx="6">
                  <c:v>4k</c:v>
                </c:pt>
                <c:pt idx="7">
                  <c:v>8k</c:v>
                </c:pt>
                <c:pt idx="8">
                  <c:v>LIN</c:v>
                </c:pt>
              </c:strCache>
            </c:strRef>
          </c:cat>
          <c:val>
            <c:numRef>
              <c:f>Calcoli!$C$8:$K$8</c:f>
              <c:numCache>
                <c:ptCount val="9"/>
                <c:pt idx="0">
                  <c:v>57.8</c:v>
                </c:pt>
                <c:pt idx="1">
                  <c:v>63.9</c:v>
                </c:pt>
                <c:pt idx="2">
                  <c:v>69.4</c:v>
                </c:pt>
                <c:pt idx="3">
                  <c:v>75.8</c:v>
                </c:pt>
                <c:pt idx="4">
                  <c:v>74</c:v>
                </c:pt>
                <c:pt idx="5">
                  <c:v>76.2</c:v>
                </c:pt>
                <c:pt idx="6">
                  <c:v>72</c:v>
                </c:pt>
                <c:pt idx="7">
                  <c:v>65.9</c:v>
                </c:pt>
                <c:pt idx="8">
                  <c:v>81.34594716102008</c:v>
                </c:pt>
              </c:numCache>
            </c:numRef>
          </c:val>
        </c:ser>
        <c:axId val="10311319"/>
        <c:axId val="25693008"/>
      </c:barChart>
      <c:catAx>
        <c:axId val="10311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93008"/>
        <c:crosses val="autoZero"/>
        <c:auto val="1"/>
        <c:lblOffset val="100"/>
        <c:noMultiLvlLbl val="0"/>
      </c:catAx>
      <c:valAx>
        <c:axId val="25693008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(dBA)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11319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Spettro in ottave - dB Lineari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0000"/>
              </a:solidFill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Calcoli!$C$3:$L$3</c:f>
              <c:strCache>
                <c:ptCount val="10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1k</c:v>
                </c:pt>
                <c:pt idx="5">
                  <c:v>2k</c:v>
                </c:pt>
                <c:pt idx="6">
                  <c:v>4k</c:v>
                </c:pt>
                <c:pt idx="7">
                  <c:v>8k</c:v>
                </c:pt>
                <c:pt idx="8">
                  <c:v>LIN</c:v>
                </c:pt>
                <c:pt idx="9">
                  <c:v>A</c:v>
                </c:pt>
              </c:strCache>
            </c:strRef>
          </c:cat>
          <c:val>
            <c:numRef>
              <c:f>(Calcoli!$C$4:$K$4,Calcoli!$K$8)</c:f>
              <c:numCache>
                <c:ptCount val="10"/>
                <c:pt idx="0">
                  <c:v>84</c:v>
                </c:pt>
                <c:pt idx="1">
                  <c:v>80</c:v>
                </c:pt>
                <c:pt idx="2">
                  <c:v>78</c:v>
                </c:pt>
                <c:pt idx="3">
                  <c:v>79</c:v>
                </c:pt>
                <c:pt idx="4">
                  <c:v>74</c:v>
                </c:pt>
                <c:pt idx="5">
                  <c:v>75</c:v>
                </c:pt>
                <c:pt idx="6">
                  <c:v>71</c:v>
                </c:pt>
                <c:pt idx="7">
                  <c:v>67</c:v>
                </c:pt>
                <c:pt idx="8">
                  <c:v>87.5439418533933</c:v>
                </c:pt>
                <c:pt idx="9">
                  <c:v>81.34594716102008</c:v>
                </c:pt>
              </c:numCache>
            </c:numRef>
          </c:val>
        </c:ser>
        <c:axId val="29910481"/>
        <c:axId val="758874"/>
      </c:barChart>
      <c:catAx>
        <c:axId val="2991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8874"/>
        <c:crosses val="autoZero"/>
        <c:auto val="1"/>
        <c:lblOffset val="100"/>
        <c:noMultiLvlLbl val="0"/>
      </c:catAx>
      <c:valAx>
        <c:axId val="758874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0481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G13"/>
  <sheetViews>
    <sheetView zoomScale="200" zoomScaleNormal="200" workbookViewId="0" topLeftCell="A1">
      <selection activeCell="A6" sqref="A6"/>
    </sheetView>
  </sheetViews>
  <sheetFormatPr defaultColWidth="9.140625" defaultRowHeight="12.75"/>
  <cols>
    <col min="5" max="5" width="13.00390625" style="0" customWidth="1"/>
  </cols>
  <sheetData>
    <row r="4" ht="12.75">
      <c r="C4" t="s">
        <v>0</v>
      </c>
    </row>
    <row r="5" spans="3:5" ht="12.75">
      <c r="C5">
        <v>240</v>
      </c>
      <c r="E5">
        <v>560</v>
      </c>
    </row>
    <row r="6" spans="3:7" ht="12.75">
      <c r="C6">
        <f>SQRT(Pluto)</f>
        <v>15.491933384829668</v>
      </c>
      <c r="E6">
        <f>E$5^2</f>
        <v>313600</v>
      </c>
      <c r="F6">
        <f>F5^2</f>
        <v>0</v>
      </c>
      <c r="G6">
        <f>G$5^2</f>
        <v>0</v>
      </c>
    </row>
    <row r="7" ht="12.75">
      <c r="E7">
        <f>E6^2</f>
        <v>98344960000</v>
      </c>
    </row>
    <row r="9" ht="12.75">
      <c r="E9">
        <f>E$5^2</f>
        <v>313600</v>
      </c>
    </row>
    <row r="12" ht="12.75">
      <c r="D12">
        <f>$E$5^2</f>
        <v>313600</v>
      </c>
    </row>
    <row r="13" ht="12.75">
      <c r="B13">
        <f>SQRT(Pluto)</f>
        <v>15.491933384829668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9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2" width="14.421875" style="0" customWidth="1"/>
    <col min="3" max="3" width="10.7109375" style="0" bestFit="1" customWidth="1"/>
    <col min="4" max="4" width="10.57421875" style="0" bestFit="1" customWidth="1"/>
    <col min="5" max="9" width="9.421875" style="0" bestFit="1" customWidth="1"/>
    <col min="10" max="10" width="9.28125" style="0" bestFit="1" customWidth="1"/>
  </cols>
  <sheetData>
    <row r="1" ht="12.75">
      <c r="A1" s="3" t="s">
        <v>16</v>
      </c>
    </row>
    <row r="2" ht="12.75">
      <c r="M2" t="s">
        <v>14</v>
      </c>
    </row>
    <row r="3" spans="1:14" ht="12.75">
      <c r="A3" t="s">
        <v>1</v>
      </c>
      <c r="B3">
        <v>31.5</v>
      </c>
      <c r="C3">
        <v>63</v>
      </c>
      <c r="D3">
        <v>125</v>
      </c>
      <c r="E3">
        <v>250</v>
      </c>
      <c r="F3">
        <v>500</v>
      </c>
      <c r="G3" t="s">
        <v>2</v>
      </c>
      <c r="H3" t="s">
        <v>3</v>
      </c>
      <c r="I3" t="s">
        <v>4</v>
      </c>
      <c r="J3" t="s">
        <v>5</v>
      </c>
      <c r="K3" t="s">
        <v>7</v>
      </c>
      <c r="L3" t="s">
        <v>13</v>
      </c>
      <c r="M3" t="s">
        <v>15</v>
      </c>
      <c r="N3" t="s">
        <v>13</v>
      </c>
    </row>
    <row r="4" spans="1:14" ht="12.75">
      <c r="A4" t="s">
        <v>6</v>
      </c>
      <c r="C4">
        <v>84</v>
      </c>
      <c r="D4">
        <v>80</v>
      </c>
      <c r="E4">
        <v>78</v>
      </c>
      <c r="F4">
        <v>79</v>
      </c>
      <c r="G4">
        <v>74</v>
      </c>
      <c r="H4">
        <v>75</v>
      </c>
      <c r="I4">
        <v>71</v>
      </c>
      <c r="J4">
        <v>67</v>
      </c>
      <c r="K4">
        <f>10*LOG10(10^(C4/10)+10^(D4/10)+10^(E4/10)+10^(F4/10)+10^(G4/10)+10^(H4/10)+10^(I4/10)+10^(J4/10))</f>
        <v>87.5439418533933</v>
      </c>
      <c r="L4" t="s">
        <v>12</v>
      </c>
      <c r="M4">
        <f>dbsum(C4:J4)</f>
        <v>87.5439418533933</v>
      </c>
      <c r="N4">
        <f>dbsumaw(B4:J4)</f>
        <v>81.34594716102373</v>
      </c>
    </row>
    <row r="5" spans="1:12" ht="12.75">
      <c r="A5" s="1" t="s">
        <v>8</v>
      </c>
      <c r="B5" s="1"/>
      <c r="C5" s="1">
        <f>10^(C4/10)</f>
        <v>251188643.1509584</v>
      </c>
      <c r="D5" s="1">
        <f aca="true" t="shared" si="0" ref="D5:J5">10^(D4/10)</f>
        <v>100000000</v>
      </c>
      <c r="E5" s="1">
        <f t="shared" si="0"/>
        <v>63095734.44801933</v>
      </c>
      <c r="F5" s="1">
        <f t="shared" si="0"/>
        <v>79432823.47242837</v>
      </c>
      <c r="G5" s="1">
        <f t="shared" si="0"/>
        <v>25118864.315095898</v>
      </c>
      <c r="H5" s="1">
        <f t="shared" si="0"/>
        <v>31622776.60168389</v>
      </c>
      <c r="I5" s="1">
        <f t="shared" si="0"/>
        <v>12589254.117941668</v>
      </c>
      <c r="J5" s="1">
        <f t="shared" si="0"/>
        <v>5011872.336272731</v>
      </c>
      <c r="K5">
        <f>10*LOG10(SUM(C5:J5))</f>
        <v>87.5439418533933</v>
      </c>
      <c r="L5" t="s">
        <v>12</v>
      </c>
    </row>
    <row r="6" spans="2:10" ht="12.75">
      <c r="B6">
        <v>31.5</v>
      </c>
      <c r="C6" s="2">
        <v>63</v>
      </c>
      <c r="D6" s="2">
        <v>125</v>
      </c>
      <c r="E6" s="2">
        <v>250</v>
      </c>
      <c r="F6" s="2">
        <v>500</v>
      </c>
      <c r="G6" s="2">
        <v>1000</v>
      </c>
      <c r="H6" s="2">
        <v>2000</v>
      </c>
      <c r="I6" s="2">
        <v>4000</v>
      </c>
      <c r="J6" s="2">
        <v>8000</v>
      </c>
    </row>
    <row r="7" spans="1:10" ht="12.75">
      <c r="A7" t="s">
        <v>9</v>
      </c>
      <c r="C7" s="2">
        <v>-26.2</v>
      </c>
      <c r="D7" s="2">
        <v>-16.1</v>
      </c>
      <c r="E7" s="2">
        <v>-8.6</v>
      </c>
      <c r="F7" s="2">
        <v>-3.2</v>
      </c>
      <c r="G7" s="2">
        <v>0</v>
      </c>
      <c r="H7" s="2">
        <v>1.2</v>
      </c>
      <c r="I7" s="2">
        <v>1</v>
      </c>
      <c r="J7" s="2">
        <v>-1.1</v>
      </c>
    </row>
    <row r="8" spans="1:12" ht="12.75">
      <c r="A8" t="s">
        <v>10</v>
      </c>
      <c r="C8">
        <f>C4+C7</f>
        <v>57.8</v>
      </c>
      <c r="D8">
        <f aca="true" t="shared" si="1" ref="D8:J8">D4+D7</f>
        <v>63.9</v>
      </c>
      <c r="E8">
        <f t="shared" si="1"/>
        <v>69.4</v>
      </c>
      <c r="F8">
        <f t="shared" si="1"/>
        <v>75.8</v>
      </c>
      <c r="G8">
        <f t="shared" si="1"/>
        <v>74</v>
      </c>
      <c r="H8">
        <f t="shared" si="1"/>
        <v>76.2</v>
      </c>
      <c r="I8">
        <f t="shared" si="1"/>
        <v>72</v>
      </c>
      <c r="J8">
        <f t="shared" si="1"/>
        <v>65.9</v>
      </c>
      <c r="K8">
        <f>10*LOG10(10^(C8/10)+10^(D8/10)+10^(E8/10)+10^(F8/10)+10^(G8/10)+10^(H8/10)+10^(I8/10)+10^(J8/10))</f>
        <v>81.34594716102008</v>
      </c>
      <c r="L8" t="s">
        <v>11</v>
      </c>
    </row>
    <row r="9" spans="1:12" ht="12.75">
      <c r="A9" s="1" t="s">
        <v>8</v>
      </c>
      <c r="B9" s="1"/>
      <c r="C9" s="1">
        <f>10^(C8/10)</f>
        <v>602559.5860743576</v>
      </c>
      <c r="D9" s="1">
        <f>10^(D8/10)</f>
        <v>2454708.915685033</v>
      </c>
      <c r="E9" s="1">
        <f>10^(E8/10)</f>
        <v>8709635.899560831</v>
      </c>
      <c r="F9" s="1">
        <f>10^(F8/10)</f>
        <v>38018939.63205621</v>
      </c>
      <c r="G9" s="1">
        <f>10^(G8/10)</f>
        <v>25118864.315095898</v>
      </c>
      <c r="H9" s="1">
        <f>10^(H8/10)</f>
        <v>41686938.34703361</v>
      </c>
      <c r="I9" s="1">
        <f>10^(I8/10)</f>
        <v>15848931.924611172</v>
      </c>
      <c r="J9" s="1">
        <f>10^(J8/10)</f>
        <v>3890451.449942817</v>
      </c>
      <c r="K9">
        <f>10*LOG10(SUM(C9:J9))</f>
        <v>81.34594716102008</v>
      </c>
      <c r="L9" t="s">
        <v>11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2007-10-22T14:49:27Z</dcterms:created>
  <dcterms:modified xsi:type="dcterms:W3CDTF">2007-10-22T16:27:23Z</dcterms:modified>
  <cp:category/>
  <cp:version/>
  <cp:contentType/>
  <cp:contentStatus/>
</cp:coreProperties>
</file>