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55" windowHeight="8505" activeTab="0"/>
  </bookViews>
  <sheets>
    <sheet name="Le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<sst xmlns="http://schemas.openxmlformats.org/spreadsheetml/2006/main" count="39" uniqueCount="31">
  <si>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Lep =</t>
  </si>
  <si>
    <t>dBA</t>
  </si>
  <si>
    <t>SEL =</t>
  </si>
  <si>
    <t>Postazione</t>
  </si>
  <si>
    <t>Leq (dBA)</t>
  </si>
  <si>
    <t>Macchina</t>
  </si>
  <si>
    <t>Fresa</t>
  </si>
  <si>
    <t>Punzonatrice</t>
  </si>
  <si>
    <t>SEL (dBA)</t>
  </si>
  <si>
    <t>Riempirtice</t>
  </si>
  <si>
    <t>Ispettore</t>
  </si>
  <si>
    <t>Machina Caffe</t>
  </si>
  <si>
    <t>Piazzale</t>
  </si>
  <si>
    <t>Operai</t>
  </si>
  <si>
    <t>Rossi</t>
  </si>
  <si>
    <t>Bianchi</t>
  </si>
  <si>
    <t>Verdi</t>
  </si>
  <si>
    <t>Tizio</t>
  </si>
  <si>
    <t>Caio</t>
  </si>
  <si>
    <t>Sempronio</t>
  </si>
  <si>
    <t>Totale</t>
  </si>
  <si>
    <t>Calcolo Lep</t>
  </si>
  <si>
    <t>Leq =</t>
  </si>
  <si>
    <t>Lep&gt;Leq</t>
  </si>
  <si>
    <t>Lep&lt;Leq</t>
  </si>
  <si>
    <t>Lep=Leq</t>
  </si>
  <si>
    <t>Schermi</t>
  </si>
  <si>
    <t>distanza r (m)</t>
  </si>
  <si>
    <t>Lp (dBA)</t>
  </si>
  <si>
    <t>Trattamento Ambientale</t>
  </si>
  <si>
    <t>Calcolo LEP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</si>
</sst>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95250</xdr:rowOff>
    </xdr:from>
    <xdr:to>
      <xdr:col>4</xdr:col>
      <xdr:colOff>533400</xdr:colOff>
      <xdr:row>27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90550" y="1228725"/>
          <a:ext cx="2381250" cy="3267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9</xdr:row>
      <xdr:rowOff>152400</xdr:rowOff>
    </xdr:from>
    <xdr:to>
      <xdr:col>2</xdr:col>
      <xdr:colOff>171450</xdr:colOff>
      <xdr:row>12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876300" y="1609725"/>
          <a:ext cx="514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10</xdr:row>
      <xdr:rowOff>0</xdr:rowOff>
    </xdr:from>
    <xdr:to>
      <xdr:col>3</xdr:col>
      <xdr:colOff>600075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247900" y="1619250"/>
          <a:ext cx="1809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22</xdr:row>
      <xdr:rowOff>76200</xdr:rowOff>
    </xdr:from>
    <xdr:to>
      <xdr:col>2</xdr:col>
      <xdr:colOff>142875</xdr:colOff>
      <xdr:row>26</xdr:row>
      <xdr:rowOff>19050</xdr:rowOff>
    </xdr:to>
    <xdr:sp>
      <xdr:nvSpPr>
        <xdr:cNvPr id="4" name="Oval 4"/>
        <xdr:cNvSpPr>
          <a:spLocks/>
        </xdr:cNvSpPr>
      </xdr:nvSpPr>
      <xdr:spPr>
        <a:xfrm>
          <a:off x="838200" y="3638550"/>
          <a:ext cx="523875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104775</xdr:rowOff>
    </xdr:from>
    <xdr:to>
      <xdr:col>4</xdr:col>
      <xdr:colOff>295275</xdr:colOff>
      <xdr:row>21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2162175" y="3181350"/>
          <a:ext cx="57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19050</xdr:rowOff>
    </xdr:from>
    <xdr:to>
      <xdr:col>2</xdr:col>
      <xdr:colOff>9525</xdr:colOff>
      <xdr:row>14</xdr:row>
      <xdr:rowOff>0</xdr:rowOff>
    </xdr:to>
    <xdr:sp>
      <xdr:nvSpPr>
        <xdr:cNvPr id="6" name="Oval 6"/>
        <xdr:cNvSpPr>
          <a:spLocks/>
        </xdr:cNvSpPr>
      </xdr:nvSpPr>
      <xdr:spPr>
        <a:xfrm>
          <a:off x="1009650" y="2124075"/>
          <a:ext cx="2190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13</xdr:row>
      <xdr:rowOff>28575</xdr:rowOff>
    </xdr:from>
    <xdr:to>
      <xdr:col>1</xdr:col>
      <xdr:colOff>552450</xdr:colOff>
      <xdr:row>13</xdr:row>
      <xdr:rowOff>133350</xdr:rowOff>
    </xdr:to>
    <xdr:sp>
      <xdr:nvSpPr>
        <xdr:cNvPr id="7" name="Oval 7"/>
        <xdr:cNvSpPr>
          <a:spLocks/>
        </xdr:cNvSpPr>
      </xdr:nvSpPr>
      <xdr:spPr>
        <a:xfrm>
          <a:off x="1085850" y="2133600"/>
          <a:ext cx="76200" cy="1047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13</xdr:row>
      <xdr:rowOff>38100</xdr:rowOff>
    </xdr:from>
    <xdr:to>
      <xdr:col>4</xdr:col>
      <xdr:colOff>28575</xdr:colOff>
      <xdr:row>14</xdr:row>
      <xdr:rowOff>19050</xdr:rowOff>
    </xdr:to>
    <xdr:sp>
      <xdr:nvSpPr>
        <xdr:cNvPr id="8" name="Oval 8"/>
        <xdr:cNvSpPr>
          <a:spLocks/>
        </xdr:cNvSpPr>
      </xdr:nvSpPr>
      <xdr:spPr>
        <a:xfrm>
          <a:off x="2247900" y="2143125"/>
          <a:ext cx="2190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13</xdr:row>
      <xdr:rowOff>47625</xdr:rowOff>
    </xdr:from>
    <xdr:to>
      <xdr:col>3</xdr:col>
      <xdr:colOff>571500</xdr:colOff>
      <xdr:row>13</xdr:row>
      <xdr:rowOff>152400</xdr:rowOff>
    </xdr:to>
    <xdr:sp>
      <xdr:nvSpPr>
        <xdr:cNvPr id="9" name="Oval 9"/>
        <xdr:cNvSpPr>
          <a:spLocks/>
        </xdr:cNvSpPr>
      </xdr:nvSpPr>
      <xdr:spPr>
        <a:xfrm>
          <a:off x="2324100" y="2152650"/>
          <a:ext cx="76200" cy="1047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18</xdr:row>
      <xdr:rowOff>76200</xdr:rowOff>
    </xdr:from>
    <xdr:to>
      <xdr:col>4</xdr:col>
      <xdr:colOff>114300</xdr:colOff>
      <xdr:row>19</xdr:row>
      <xdr:rowOff>57150</xdr:rowOff>
    </xdr:to>
    <xdr:sp>
      <xdr:nvSpPr>
        <xdr:cNvPr id="10" name="Oval 14"/>
        <xdr:cNvSpPr>
          <a:spLocks/>
        </xdr:cNvSpPr>
      </xdr:nvSpPr>
      <xdr:spPr>
        <a:xfrm>
          <a:off x="2333625" y="2990850"/>
          <a:ext cx="2190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18</xdr:row>
      <xdr:rowOff>85725</xdr:rowOff>
    </xdr:from>
    <xdr:to>
      <xdr:col>4</xdr:col>
      <xdr:colOff>47625</xdr:colOff>
      <xdr:row>19</xdr:row>
      <xdr:rowOff>28575</xdr:rowOff>
    </xdr:to>
    <xdr:sp>
      <xdr:nvSpPr>
        <xdr:cNvPr id="11" name="Oval 15"/>
        <xdr:cNvSpPr>
          <a:spLocks/>
        </xdr:cNvSpPr>
      </xdr:nvSpPr>
      <xdr:spPr>
        <a:xfrm>
          <a:off x="2409825" y="3000375"/>
          <a:ext cx="76200" cy="1047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21</xdr:row>
      <xdr:rowOff>9525</xdr:rowOff>
    </xdr:from>
    <xdr:to>
      <xdr:col>1</xdr:col>
      <xdr:colOff>600075</xdr:colOff>
      <xdr:row>21</xdr:row>
      <xdr:rowOff>152400</xdr:rowOff>
    </xdr:to>
    <xdr:sp>
      <xdr:nvSpPr>
        <xdr:cNvPr id="12" name="Oval 16"/>
        <xdr:cNvSpPr>
          <a:spLocks/>
        </xdr:cNvSpPr>
      </xdr:nvSpPr>
      <xdr:spPr>
        <a:xfrm>
          <a:off x="990600" y="3409950"/>
          <a:ext cx="2190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21</xdr:row>
      <xdr:rowOff>19050</xdr:rowOff>
    </xdr:from>
    <xdr:to>
      <xdr:col>1</xdr:col>
      <xdr:colOff>533400</xdr:colOff>
      <xdr:row>21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1066800" y="3419475"/>
          <a:ext cx="76200" cy="1047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28575</xdr:rowOff>
    </xdr:from>
    <xdr:to>
      <xdr:col>4</xdr:col>
      <xdr:colOff>266700</xdr:colOff>
      <xdr:row>27</xdr:row>
      <xdr:rowOff>9525</xdr:rowOff>
    </xdr:to>
    <xdr:sp>
      <xdr:nvSpPr>
        <xdr:cNvPr id="14" name="Oval 18"/>
        <xdr:cNvSpPr>
          <a:spLocks/>
        </xdr:cNvSpPr>
      </xdr:nvSpPr>
      <xdr:spPr>
        <a:xfrm>
          <a:off x="2486025" y="4238625"/>
          <a:ext cx="2190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26</xdr:row>
      <xdr:rowOff>38100</xdr:rowOff>
    </xdr:from>
    <xdr:to>
      <xdr:col>4</xdr:col>
      <xdr:colOff>200025</xdr:colOff>
      <xdr:row>26</xdr:row>
      <xdr:rowOff>142875</xdr:rowOff>
    </xdr:to>
    <xdr:sp>
      <xdr:nvSpPr>
        <xdr:cNvPr id="15" name="Oval 19"/>
        <xdr:cNvSpPr>
          <a:spLocks/>
        </xdr:cNvSpPr>
      </xdr:nvSpPr>
      <xdr:spPr>
        <a:xfrm>
          <a:off x="2562225" y="4248150"/>
          <a:ext cx="76200" cy="1047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10</xdr:row>
      <xdr:rowOff>28575</xdr:rowOff>
    </xdr:from>
    <xdr:to>
      <xdr:col>5</xdr:col>
      <xdr:colOff>533400</xdr:colOff>
      <xdr:row>11</xdr:row>
      <xdr:rowOff>9525</xdr:rowOff>
    </xdr:to>
    <xdr:sp>
      <xdr:nvSpPr>
        <xdr:cNvPr id="16" name="Oval 20"/>
        <xdr:cNvSpPr>
          <a:spLocks/>
        </xdr:cNvSpPr>
      </xdr:nvSpPr>
      <xdr:spPr>
        <a:xfrm>
          <a:off x="3362325" y="1647825"/>
          <a:ext cx="2190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10</xdr:row>
      <xdr:rowOff>38100</xdr:rowOff>
    </xdr:from>
    <xdr:to>
      <xdr:col>5</xdr:col>
      <xdr:colOff>466725</xdr:colOff>
      <xdr:row>10</xdr:row>
      <xdr:rowOff>142875</xdr:rowOff>
    </xdr:to>
    <xdr:sp>
      <xdr:nvSpPr>
        <xdr:cNvPr id="17" name="Oval 21"/>
        <xdr:cNvSpPr>
          <a:spLocks/>
        </xdr:cNvSpPr>
      </xdr:nvSpPr>
      <xdr:spPr>
        <a:xfrm>
          <a:off x="3438525" y="1657350"/>
          <a:ext cx="76200" cy="1047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28575</xdr:rowOff>
    </xdr:from>
    <xdr:to>
      <xdr:col>1</xdr:col>
      <xdr:colOff>447675</xdr:colOff>
      <xdr:row>15</xdr:row>
      <xdr:rowOff>76200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762000" y="21336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600075</xdr:colOff>
      <xdr:row>12</xdr:row>
      <xdr:rowOff>152400</xdr:rowOff>
    </xdr:from>
    <xdr:to>
      <xdr:col>4</xdr:col>
      <xdr:colOff>285750</xdr:colOff>
      <xdr:row>15</xdr:row>
      <xdr:rowOff>38100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2428875" y="20955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333375</xdr:colOff>
      <xdr:row>19</xdr:row>
      <xdr:rowOff>114300</xdr:rowOff>
    </xdr:from>
    <xdr:to>
      <xdr:col>2</xdr:col>
      <xdr:colOff>19050</xdr:colOff>
      <xdr:row>22</xdr:row>
      <xdr:rowOff>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942975" y="3190875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66675</xdr:colOff>
      <xdr:row>18</xdr:row>
      <xdr:rowOff>19050</xdr:rowOff>
    </xdr:from>
    <xdr:to>
      <xdr:col>4</xdr:col>
      <xdr:colOff>361950</xdr:colOff>
      <xdr:row>20</xdr:row>
      <xdr:rowOff>66675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2505075" y="29337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</xdr:col>
      <xdr:colOff>381000</xdr:colOff>
      <xdr:row>25</xdr:row>
      <xdr:rowOff>142875</xdr:rowOff>
    </xdr:from>
    <xdr:to>
      <xdr:col>4</xdr:col>
      <xdr:colOff>66675</xdr:colOff>
      <xdr:row>28</xdr:row>
      <xdr:rowOff>28575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2209800" y="41910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6</xdr:col>
      <xdr:colOff>209550</xdr:colOff>
      <xdr:row>12</xdr:row>
      <xdr:rowOff>47625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3571875" y="161925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285750</xdr:colOff>
      <xdr:row>9</xdr:row>
      <xdr:rowOff>95250</xdr:rowOff>
    </xdr:from>
    <xdr:to>
      <xdr:col>2</xdr:col>
      <xdr:colOff>285750</xdr:colOff>
      <xdr:row>15</xdr:row>
      <xdr:rowOff>114300</xdr:rowOff>
    </xdr:to>
    <xdr:sp>
      <xdr:nvSpPr>
        <xdr:cNvPr id="24" name="Line 29"/>
        <xdr:cNvSpPr>
          <a:spLocks/>
        </xdr:cNvSpPr>
      </xdr:nvSpPr>
      <xdr:spPr>
        <a:xfrm>
          <a:off x="1504950" y="15525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19050</xdr:rowOff>
    </xdr:from>
    <xdr:to>
      <xdr:col>2</xdr:col>
      <xdr:colOff>85725</xdr:colOff>
      <xdr:row>22</xdr:row>
      <xdr:rowOff>19050</xdr:rowOff>
    </xdr:to>
    <xdr:sp>
      <xdr:nvSpPr>
        <xdr:cNvPr id="25" name="Line 31"/>
        <xdr:cNvSpPr>
          <a:spLocks/>
        </xdr:cNvSpPr>
      </xdr:nvSpPr>
      <xdr:spPr>
        <a:xfrm>
          <a:off x="885825" y="3581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41</xdr:row>
      <xdr:rowOff>28575</xdr:rowOff>
    </xdr:from>
    <xdr:to>
      <xdr:col>8</xdr:col>
      <xdr:colOff>657225</xdr:colOff>
      <xdr:row>41</xdr:row>
      <xdr:rowOff>38100</xdr:rowOff>
    </xdr:to>
    <xdr:sp>
      <xdr:nvSpPr>
        <xdr:cNvPr id="26" name="Line 32"/>
        <xdr:cNvSpPr>
          <a:spLocks/>
        </xdr:cNvSpPr>
      </xdr:nvSpPr>
      <xdr:spPr>
        <a:xfrm>
          <a:off x="1847850" y="6667500"/>
          <a:ext cx="3686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95250</xdr:rowOff>
    </xdr:from>
    <xdr:to>
      <xdr:col>3</xdr:col>
      <xdr:colOff>38100</xdr:colOff>
      <xdr:row>41</xdr:row>
      <xdr:rowOff>19050</xdr:rowOff>
    </xdr:to>
    <xdr:sp>
      <xdr:nvSpPr>
        <xdr:cNvPr id="27" name="Line 33"/>
        <xdr:cNvSpPr>
          <a:spLocks/>
        </xdr:cNvSpPr>
      </xdr:nvSpPr>
      <xdr:spPr>
        <a:xfrm flipV="1">
          <a:off x="1866900" y="479107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30</xdr:row>
      <xdr:rowOff>57150</xdr:rowOff>
    </xdr:from>
    <xdr:to>
      <xdr:col>5</xdr:col>
      <xdr:colOff>285750</xdr:colOff>
      <xdr:row>40</xdr:row>
      <xdr:rowOff>66675</xdr:rowOff>
    </xdr:to>
    <xdr:sp>
      <xdr:nvSpPr>
        <xdr:cNvPr id="28" name="Line 34"/>
        <xdr:cNvSpPr>
          <a:spLocks/>
        </xdr:cNvSpPr>
      </xdr:nvSpPr>
      <xdr:spPr>
        <a:xfrm>
          <a:off x="1990725" y="4914900"/>
          <a:ext cx="13430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123825</xdr:rowOff>
    </xdr:from>
    <xdr:to>
      <xdr:col>8</xdr:col>
      <xdr:colOff>180975</xdr:colOff>
      <xdr:row>35</xdr:row>
      <xdr:rowOff>142875</xdr:rowOff>
    </xdr:to>
    <xdr:sp>
      <xdr:nvSpPr>
        <xdr:cNvPr id="29" name="Line 35"/>
        <xdr:cNvSpPr>
          <a:spLocks/>
        </xdr:cNvSpPr>
      </xdr:nvSpPr>
      <xdr:spPr>
        <a:xfrm flipV="1">
          <a:off x="2438400" y="5791200"/>
          <a:ext cx="2619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30</xdr:row>
      <xdr:rowOff>57150</xdr:rowOff>
    </xdr:from>
    <xdr:to>
      <xdr:col>8</xdr:col>
      <xdr:colOff>28575</xdr:colOff>
      <xdr:row>35</xdr:row>
      <xdr:rowOff>133350</xdr:rowOff>
    </xdr:to>
    <xdr:sp>
      <xdr:nvSpPr>
        <xdr:cNvPr id="30" name="AutoShape 36"/>
        <xdr:cNvSpPr>
          <a:spLocks/>
        </xdr:cNvSpPr>
      </xdr:nvSpPr>
      <xdr:spPr>
        <a:xfrm>
          <a:off x="2000250" y="4914900"/>
          <a:ext cx="2905125" cy="885825"/>
        </a:xfrm>
        <a:custGeom>
          <a:pathLst>
            <a:path h="93" w="305">
              <a:moveTo>
                <a:pt x="0" y="0"/>
              </a:moveTo>
              <a:cubicBezTo>
                <a:pt x="13" y="16"/>
                <a:pt x="26" y="33"/>
                <a:pt x="37" y="45"/>
              </a:cubicBezTo>
              <a:cubicBezTo>
                <a:pt x="48" y="57"/>
                <a:pt x="55" y="68"/>
                <a:pt x="64" y="75"/>
              </a:cubicBezTo>
              <a:cubicBezTo>
                <a:pt x="73" y="82"/>
                <a:pt x="79" y="85"/>
                <a:pt x="89" y="88"/>
              </a:cubicBezTo>
              <a:cubicBezTo>
                <a:pt x="99" y="91"/>
                <a:pt x="97" y="90"/>
                <a:pt x="125" y="91"/>
              </a:cubicBezTo>
              <a:cubicBezTo>
                <a:pt x="153" y="92"/>
                <a:pt x="230" y="93"/>
                <a:pt x="256" y="93"/>
              </a:cubicBezTo>
              <a:cubicBezTo>
                <a:pt x="282" y="93"/>
                <a:pt x="275" y="93"/>
                <a:pt x="283" y="93"/>
              </a:cubicBezTo>
              <a:cubicBezTo>
                <a:pt x="291" y="93"/>
                <a:pt x="301" y="92"/>
                <a:pt x="305" y="92"/>
              </a:cubicBezTo>
            </a:path>
          </a:pathLst>
        </a:cu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37</xdr:row>
      <xdr:rowOff>133350</xdr:rowOff>
    </xdr:from>
    <xdr:to>
      <xdr:col>8</xdr:col>
      <xdr:colOff>171450</xdr:colOff>
      <xdr:row>37</xdr:row>
      <xdr:rowOff>133350</xdr:rowOff>
    </xdr:to>
    <xdr:sp>
      <xdr:nvSpPr>
        <xdr:cNvPr id="31" name="Line 37"/>
        <xdr:cNvSpPr>
          <a:spLocks/>
        </xdr:cNvSpPr>
      </xdr:nvSpPr>
      <xdr:spPr>
        <a:xfrm>
          <a:off x="2571750" y="61245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0</xdr:colOff>
      <xdr:row>37</xdr:row>
      <xdr:rowOff>114300</xdr:rowOff>
    </xdr:to>
    <xdr:sp>
      <xdr:nvSpPr>
        <xdr:cNvPr id="32" name="Line 38"/>
        <xdr:cNvSpPr>
          <a:spLocks/>
        </xdr:cNvSpPr>
      </xdr:nvSpPr>
      <xdr:spPr>
        <a:xfrm>
          <a:off x="4267200" y="5838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 topLeftCell="A1">
      <selection activeCell="A1" sqref="A1"/>
    </sheetView>
  </sheetViews>
  <sheetFormatPr defaultColWidth="9.140625" defaultRowHeight="12.75"/>
  <cols>
    <col min="9" max="9" width="12.00390625" style="0" customWidth="1"/>
    <col min="19" max="19" width="11.00390625" style="0" bestFit="1" customWidth="1"/>
  </cols>
  <sheetData>
    <row r="1" ht="12.75">
      <c r="A1" s="5" t="s">
        <v>30</v>
      </c>
    </row>
    <row r="3" spans="1:3" ht="12.75">
      <c r="A3" t="s">
        <v>0</v>
      </c>
      <c r="B3">
        <v>88</v>
      </c>
      <c r="C3" t="s">
        <v>1</v>
      </c>
    </row>
    <row r="4" spans="1:19" ht="12.75">
      <c r="A4" t="s">
        <v>2</v>
      </c>
      <c r="B4" s="1">
        <f>B3+10*LOG10(8*3600)</f>
        <v>132.59392487759231</v>
      </c>
      <c r="C4" t="s">
        <v>1</v>
      </c>
      <c r="M4" t="s">
        <v>13</v>
      </c>
      <c r="S4" t="s">
        <v>21</v>
      </c>
    </row>
    <row r="5" spans="2:24" ht="12.75">
      <c r="B5" s="1"/>
      <c r="H5" t="s">
        <v>3</v>
      </c>
      <c r="I5" t="s">
        <v>5</v>
      </c>
      <c r="J5" t="s">
        <v>4</v>
      </c>
      <c r="K5" t="s">
        <v>8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  <c r="R5" t="s">
        <v>19</v>
      </c>
      <c r="S5" t="s">
        <v>14</v>
      </c>
      <c r="T5" t="s">
        <v>15</v>
      </c>
      <c r="U5" t="s">
        <v>16</v>
      </c>
      <c r="V5" t="s">
        <v>17</v>
      </c>
      <c r="W5" t="s">
        <v>18</v>
      </c>
      <c r="X5" t="s">
        <v>19</v>
      </c>
    </row>
    <row r="6" spans="2:24" ht="12.75">
      <c r="B6" s="1">
        <f>B4-B3</f>
        <v>44.593924877592315</v>
      </c>
      <c r="H6">
        <v>1</v>
      </c>
      <c r="I6" t="s">
        <v>6</v>
      </c>
      <c r="J6">
        <v>83</v>
      </c>
      <c r="M6">
        <v>2</v>
      </c>
      <c r="N6">
        <v>1</v>
      </c>
      <c r="P6">
        <v>2</v>
      </c>
      <c r="S6">
        <f>10^($J6/10)*M6</f>
        <v>399052462.99377686</v>
      </c>
      <c r="T6">
        <f aca="true" t="shared" si="0" ref="T6:X11">10^($J6/10)*N6</f>
        <v>199526231.49688843</v>
      </c>
      <c r="U6">
        <f t="shared" si="0"/>
        <v>0</v>
      </c>
      <c r="V6">
        <f t="shared" si="0"/>
        <v>399052462.99377686</v>
      </c>
      <c r="W6">
        <f t="shared" si="0"/>
        <v>0</v>
      </c>
      <c r="X6">
        <f t="shared" si="0"/>
        <v>0</v>
      </c>
    </row>
    <row r="7" spans="8:24" ht="12.75">
      <c r="H7">
        <v>2</v>
      </c>
      <c r="I7" t="s">
        <v>7</v>
      </c>
      <c r="J7">
        <f>K7+10*LOG10(200)-10*LOG10(3600)</f>
        <v>74.44727494896694</v>
      </c>
      <c r="K7">
        <v>87</v>
      </c>
      <c r="M7">
        <v>2</v>
      </c>
      <c r="N7">
        <v>4</v>
      </c>
      <c r="O7">
        <v>1</v>
      </c>
      <c r="P7">
        <v>2</v>
      </c>
      <c r="S7">
        <f>10^($J7/10)*M7</f>
        <v>55687470.403030336</v>
      </c>
      <c r="T7">
        <f t="shared" si="0"/>
        <v>111374940.80606067</v>
      </c>
      <c r="U7">
        <f t="shared" si="0"/>
        <v>27843735.201515168</v>
      </c>
      <c r="V7">
        <f t="shared" si="0"/>
        <v>55687470.403030336</v>
      </c>
      <c r="W7">
        <f t="shared" si="0"/>
        <v>0</v>
      </c>
      <c r="X7">
        <f t="shared" si="0"/>
        <v>0</v>
      </c>
    </row>
    <row r="8" spans="8:24" ht="12.75">
      <c r="H8">
        <v>3</v>
      </c>
      <c r="I8" t="s">
        <v>9</v>
      </c>
      <c r="J8">
        <v>86</v>
      </c>
      <c r="M8">
        <v>1</v>
      </c>
      <c r="N8">
        <v>1</v>
      </c>
      <c r="O8">
        <v>2</v>
      </c>
      <c r="P8">
        <v>1</v>
      </c>
      <c r="S8">
        <f>10^($J8/10)*M8</f>
        <v>398107170.5534971</v>
      </c>
      <c r="T8">
        <f t="shared" si="0"/>
        <v>398107170.5534971</v>
      </c>
      <c r="U8">
        <f t="shared" si="0"/>
        <v>796214341.1069942</v>
      </c>
      <c r="V8">
        <f t="shared" si="0"/>
        <v>398107170.5534971</v>
      </c>
      <c r="W8">
        <f t="shared" si="0"/>
        <v>0</v>
      </c>
      <c r="X8">
        <f t="shared" si="0"/>
        <v>0</v>
      </c>
    </row>
    <row r="9" spans="8:24" ht="12.75">
      <c r="H9">
        <v>4</v>
      </c>
      <c r="I9" t="s">
        <v>10</v>
      </c>
      <c r="J9">
        <v>78</v>
      </c>
      <c r="M9">
        <v>1</v>
      </c>
      <c r="N9">
        <v>3</v>
      </c>
      <c r="O9">
        <v>1</v>
      </c>
      <c r="P9">
        <v>2</v>
      </c>
      <c r="S9">
        <f>10^($J9/10)*M9</f>
        <v>63095734.44801933</v>
      </c>
      <c r="T9">
        <f t="shared" si="0"/>
        <v>189287203.344058</v>
      </c>
      <c r="U9">
        <f t="shared" si="0"/>
        <v>63095734.44801933</v>
      </c>
      <c r="V9">
        <f t="shared" si="0"/>
        <v>126191468.89603867</v>
      </c>
      <c r="W9">
        <f t="shared" si="0"/>
        <v>0</v>
      </c>
      <c r="X9">
        <f t="shared" si="0"/>
        <v>0</v>
      </c>
    </row>
    <row r="10" spans="8:24" ht="12.75">
      <c r="H10">
        <v>5</v>
      </c>
      <c r="I10" t="s">
        <v>11</v>
      </c>
      <c r="J10">
        <v>75</v>
      </c>
      <c r="M10">
        <v>0.5</v>
      </c>
      <c r="N10">
        <v>0.5</v>
      </c>
      <c r="O10">
        <v>0.5</v>
      </c>
      <c r="P10">
        <v>0.5</v>
      </c>
      <c r="S10">
        <f>10^($J10/10)*M10</f>
        <v>15811388.300841944</v>
      </c>
      <c r="T10">
        <f t="shared" si="0"/>
        <v>15811388.300841944</v>
      </c>
      <c r="U10">
        <f t="shared" si="0"/>
        <v>15811388.300841944</v>
      </c>
      <c r="V10">
        <f t="shared" si="0"/>
        <v>15811388.300841944</v>
      </c>
      <c r="W10">
        <f t="shared" si="0"/>
        <v>0</v>
      </c>
      <c r="X10">
        <f t="shared" si="0"/>
        <v>0</v>
      </c>
    </row>
    <row r="11" spans="8:24" ht="12.75">
      <c r="H11">
        <v>6</v>
      </c>
      <c r="I11" t="s">
        <v>12</v>
      </c>
      <c r="J11">
        <v>70</v>
      </c>
      <c r="M11">
        <v>1.5</v>
      </c>
      <c r="O11">
        <v>0.5</v>
      </c>
      <c r="S11">
        <f>10^($J11/10)*M11</f>
        <v>15000000</v>
      </c>
      <c r="T11">
        <f t="shared" si="0"/>
        <v>0</v>
      </c>
      <c r="U11">
        <f t="shared" si="0"/>
        <v>5000000</v>
      </c>
      <c r="V11">
        <f t="shared" si="0"/>
        <v>0</v>
      </c>
      <c r="W11">
        <f t="shared" si="0"/>
        <v>0</v>
      </c>
      <c r="X11">
        <f t="shared" si="0"/>
        <v>0</v>
      </c>
    </row>
    <row r="12" spans="12:22" ht="12.75">
      <c r="L12" t="s">
        <v>20</v>
      </c>
      <c r="M12">
        <f>SUM(M6:M11)</f>
        <v>8</v>
      </c>
      <c r="N12">
        <f>SUM(N6:N11)</f>
        <v>9.5</v>
      </c>
      <c r="O12">
        <f>SUM(O6:O11)</f>
        <v>5</v>
      </c>
      <c r="P12">
        <f>SUM(P6:P11)</f>
        <v>7.5</v>
      </c>
      <c r="S12">
        <f>SUM(S6:S11)</f>
        <v>946754226.6991656</v>
      </c>
      <c r="T12">
        <f>SUM(T6:T11)</f>
        <v>914106934.5013461</v>
      </c>
      <c r="U12">
        <f>SUM(U6:U11)</f>
        <v>907965199.0573707</v>
      </c>
      <c r="V12">
        <f>SUM(V6:V11)</f>
        <v>994849961.1471848</v>
      </c>
    </row>
    <row r="13" spans="13:22" ht="12.75">
      <c r="M13" t="s">
        <v>25</v>
      </c>
      <c r="N13" t="s">
        <v>23</v>
      </c>
      <c r="O13" t="s">
        <v>24</v>
      </c>
      <c r="R13" s="2" t="s">
        <v>0</v>
      </c>
      <c r="S13" s="3">
        <f>10*LOG10(SUM(S6:S12)/8)</f>
        <v>83.74177261337917</v>
      </c>
      <c r="T13" s="4">
        <f>10*LOG10(SUM(T6:T12)/8)</f>
        <v>83.58937012225736</v>
      </c>
      <c r="U13" s="4">
        <f>10*LOG10(SUM(U6:U12)/8)</f>
        <v>83.56009211656789</v>
      </c>
      <c r="V13" s="4">
        <f>10*LOG10(SUM(V6:V12)/8)</f>
        <v>83.95697595991379</v>
      </c>
    </row>
    <row r="14" spans="18:22" ht="12.75">
      <c r="R14" t="s">
        <v>22</v>
      </c>
      <c r="S14" s="1">
        <f>10*LOG10(SUM(S6:S12)/M12)</f>
        <v>83.74177261337917</v>
      </c>
      <c r="T14" s="1">
        <f>10*LOG10(SUM(T6:T12)/N12)</f>
        <v>82.84303393928832</v>
      </c>
      <c r="U14" s="1">
        <f>10*LOG10(SUM(U6:U12)/O12)</f>
        <v>85.60129194312714</v>
      </c>
      <c r="V14" s="1">
        <f>10*LOG10(SUM(V6:V12)/P12)</f>
        <v>84.23726319591623</v>
      </c>
    </row>
    <row r="31" ht="12.75">
      <c r="C31" t="s">
        <v>28</v>
      </c>
    </row>
    <row r="32" spans="2:8" ht="12.75">
      <c r="B32" t="s">
        <v>26</v>
      </c>
      <c r="H32" t="s">
        <v>29</v>
      </c>
    </row>
    <row r="43" ht="12.75">
      <c r="I43" t="s">
        <v>27</v>
      </c>
    </row>
  </sheetData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72236713" r:id="rId1"/>
    <oleObject progId="Equation.3" shapeId="7230083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2011-11-25T16:13:22Z</dcterms:created>
  <dcterms:modified xsi:type="dcterms:W3CDTF">2011-11-25T17:14:22Z</dcterms:modified>
  <cp:category/>
  <cp:version/>
  <cp:contentType/>
  <cp:contentStatus/>
</cp:coreProperties>
</file>