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8484" windowHeight="6528" activeTab="1"/>
  </bookViews>
  <sheets>
    <sheet name="Sabine" sheetId="1" r:id="rId1"/>
    <sheet name="ISO 354" sheetId="2" r:id="rId2"/>
    <sheet name="Sheet3" sheetId="3" r:id="rId3"/>
  </sheets>
  <definedNames>
    <definedName name="Atot">'Sabine'!$D$13</definedName>
    <definedName name="Lriv">'Sabine'!$C$21</definedName>
    <definedName name="Lw">'Sabine'!$C$19</definedName>
    <definedName name="Q">'Sabine'!$C$24</definedName>
    <definedName name="solver_adj" localSheetId="0" hidden="1">'Sabine'!$B$10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'Sabine'!$D$17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0.5</definedName>
    <definedName name="Sprov">'ISO 354'!$B$4</definedName>
    <definedName name="T_1">'ISO 354'!$B$6</definedName>
    <definedName name="T_2">'ISO 354'!$B$7</definedName>
    <definedName name="Tr">'Sabine'!$D$17</definedName>
    <definedName name="V">'Sabine'!$D$15</definedName>
    <definedName name="VV">'ISO 354'!$B$3</definedName>
    <definedName name="x">'Sabine'!$C$23</definedName>
  </definedNames>
  <calcPr fullCalcOnLoad="1"/>
</workbook>
</file>

<file path=xl/sharedStrings.xml><?xml version="1.0" encoding="utf-8"?>
<sst xmlns="http://schemas.openxmlformats.org/spreadsheetml/2006/main" count="43" uniqueCount="33">
  <si>
    <t>Calcolo tempo di riverbero con Sabine</t>
  </si>
  <si>
    <t>Superficie</t>
  </si>
  <si>
    <t>mq</t>
  </si>
  <si>
    <t>Alfa</t>
  </si>
  <si>
    <t>Pavimento</t>
  </si>
  <si>
    <t>Pareti</t>
  </si>
  <si>
    <t>Soffitto</t>
  </si>
  <si>
    <t>Lavagna</t>
  </si>
  <si>
    <t>Schermo</t>
  </si>
  <si>
    <t>Banchi</t>
  </si>
  <si>
    <t>Persone</t>
  </si>
  <si>
    <t>A</t>
  </si>
  <si>
    <t>A tot =</t>
  </si>
  <si>
    <t>V =</t>
  </si>
  <si>
    <t>mc</t>
  </si>
  <si>
    <t>T60 =</t>
  </si>
  <si>
    <t>s</t>
  </si>
  <si>
    <t>Lw =</t>
  </si>
  <si>
    <t>dB</t>
  </si>
  <si>
    <t>Lriv =</t>
  </si>
  <si>
    <t>m</t>
  </si>
  <si>
    <t>Ldir =</t>
  </si>
  <si>
    <t>x =</t>
  </si>
  <si>
    <t>Ltot =</t>
  </si>
  <si>
    <t>Q =</t>
  </si>
  <si>
    <t>Dcr =</t>
  </si>
  <si>
    <t>Cappotti</t>
  </si>
  <si>
    <t>Pannelli fonoasorbenti</t>
  </si>
  <si>
    <t>Misura di Alfa Sabine con ISO 354</t>
  </si>
  <si>
    <t>Sprov =</t>
  </si>
  <si>
    <t>T1 =</t>
  </si>
  <si>
    <t>T2 =</t>
  </si>
  <si>
    <t>ALfaSabine 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</si>
</sst>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">
      <selection activeCell="C24" sqref="C24"/>
    </sheetView>
  </sheetViews>
  <sheetFormatPr defaultColWidth="9.140625" defaultRowHeight="12.75"/>
  <cols>
    <col min="1" max="1" width="18.140625" style="0" customWidth="1"/>
  </cols>
  <sheetData>
    <row r="1" ht="12.75">
      <c r="A1" s="1" t="s">
        <v>0</v>
      </c>
    </row>
    <row r="3" spans="1:4" ht="12.75">
      <c r="A3" t="s">
        <v>1</v>
      </c>
      <c r="B3" t="s">
        <v>2</v>
      </c>
      <c r="C3" t="s">
        <v>3</v>
      </c>
      <c r="D3" t="s">
        <v>11</v>
      </c>
    </row>
    <row r="4" spans="1:4" ht="12.75">
      <c r="A4" t="s">
        <v>4</v>
      </c>
      <c r="B4">
        <v>80</v>
      </c>
      <c r="C4">
        <v>0.07</v>
      </c>
      <c r="D4">
        <f>B4*C4</f>
        <v>5.6000000000000005</v>
      </c>
    </row>
    <row r="5" spans="1:4" ht="12.75">
      <c r="A5" t="s">
        <v>5</v>
      </c>
      <c r="B5">
        <v>170</v>
      </c>
      <c r="C5">
        <v>0.15</v>
      </c>
      <c r="D5">
        <f aca="true" t="shared" si="0" ref="D5:D12">B5*C5</f>
        <v>25.5</v>
      </c>
    </row>
    <row r="6" spans="1:4" ht="12.75">
      <c r="A6" t="s">
        <v>6</v>
      </c>
      <c r="B6">
        <v>100</v>
      </c>
      <c r="C6">
        <v>0.08</v>
      </c>
      <c r="D6">
        <f t="shared" si="0"/>
        <v>8</v>
      </c>
    </row>
    <row r="7" spans="1:4" ht="12.75">
      <c r="A7" t="s">
        <v>7</v>
      </c>
      <c r="B7">
        <v>12</v>
      </c>
      <c r="C7">
        <v>0.07</v>
      </c>
      <c r="D7">
        <f t="shared" si="0"/>
        <v>0.8400000000000001</v>
      </c>
    </row>
    <row r="8" spans="1:4" ht="12.75">
      <c r="A8" t="s">
        <v>8</v>
      </c>
      <c r="B8">
        <v>8</v>
      </c>
      <c r="C8">
        <v>0.25</v>
      </c>
      <c r="D8">
        <f t="shared" si="0"/>
        <v>2</v>
      </c>
    </row>
    <row r="9" spans="1:4" ht="12.75">
      <c r="A9" t="s">
        <v>9</v>
      </c>
      <c r="B9">
        <v>32</v>
      </c>
      <c r="C9">
        <v>0.07</v>
      </c>
      <c r="D9">
        <f t="shared" si="0"/>
        <v>2.24</v>
      </c>
    </row>
    <row r="10" spans="1:4" ht="12.75">
      <c r="A10" t="s">
        <v>27</v>
      </c>
      <c r="B10">
        <v>75.41550371857659</v>
      </c>
      <c r="C10">
        <v>0.65</v>
      </c>
      <c r="D10">
        <f t="shared" si="0"/>
        <v>49.02007741707478</v>
      </c>
    </row>
    <row r="11" spans="1:4" ht="12.75">
      <c r="A11" t="s">
        <v>26</v>
      </c>
      <c r="B11">
        <v>6</v>
      </c>
      <c r="C11">
        <v>0.8</v>
      </c>
      <c r="D11">
        <f t="shared" si="0"/>
        <v>4.800000000000001</v>
      </c>
    </row>
    <row r="12" spans="1:4" ht="12.75">
      <c r="A12" t="s">
        <v>10</v>
      </c>
      <c r="B12">
        <v>60</v>
      </c>
      <c r="C12">
        <v>0.5</v>
      </c>
      <c r="D12">
        <f t="shared" si="0"/>
        <v>30</v>
      </c>
    </row>
    <row r="13" spans="3:5" ht="12.75">
      <c r="C13" t="s">
        <v>12</v>
      </c>
      <c r="D13">
        <f>SUM(D4:D12)</f>
        <v>128.0000774170748</v>
      </c>
      <c r="E13" t="s">
        <v>2</v>
      </c>
    </row>
    <row r="15" spans="3:5" ht="12.75">
      <c r="C15" t="s">
        <v>13</v>
      </c>
      <c r="D15">
        <f>10*8*5</f>
        <v>400</v>
      </c>
      <c r="E15" t="s">
        <v>14</v>
      </c>
    </row>
    <row r="17" spans="3:5" ht="12.75">
      <c r="C17" s="1" t="s">
        <v>15</v>
      </c>
      <c r="D17" s="1">
        <f>0.16*D15/D13</f>
        <v>0.49999969758973445</v>
      </c>
      <c r="E17" s="1" t="s">
        <v>16</v>
      </c>
    </row>
    <row r="19" spans="2:7" ht="12.75">
      <c r="B19" t="s">
        <v>17</v>
      </c>
      <c r="C19">
        <v>80</v>
      </c>
      <c r="D19" t="s">
        <v>18</v>
      </c>
      <c r="E19" t="s">
        <v>25</v>
      </c>
      <c r="F19">
        <f>SQRT(Q/16/PI()*Atot)</f>
        <v>3.191539208365827</v>
      </c>
      <c r="G19" t="s">
        <v>20</v>
      </c>
    </row>
    <row r="21" spans="2:4" ht="12.75">
      <c r="B21" t="s">
        <v>19</v>
      </c>
      <c r="C21">
        <f>C19+10*LOG10(4/Atot)</f>
        <v>64.94849759009796</v>
      </c>
      <c r="D21" t="s">
        <v>18</v>
      </c>
    </row>
    <row r="23" spans="2:4" ht="12.75">
      <c r="B23" t="s">
        <v>22</v>
      </c>
      <c r="C23">
        <v>5</v>
      </c>
      <c r="D23" t="s">
        <v>20</v>
      </c>
    </row>
    <row r="24" spans="2:3" ht="12.75">
      <c r="B24" t="s">
        <v>24</v>
      </c>
      <c r="C24">
        <v>4</v>
      </c>
    </row>
    <row r="25" spans="2:4" ht="12.75">
      <c r="B25" t="s">
        <v>21</v>
      </c>
      <c r="C25">
        <f>Lw+10*LOG10(Q/4/PI()/x^2)</f>
        <v>61.04910118633829</v>
      </c>
      <c r="D25" t="s">
        <v>18</v>
      </c>
    </row>
    <row r="27" spans="2:4" ht="12.75">
      <c r="B27" t="s">
        <v>23</v>
      </c>
      <c r="C27">
        <f>Lw+10*LOG10(Q/4/PI()/x^2+4/Atot)</f>
        <v>66.43278692356213</v>
      </c>
      <c r="D27" t="s">
        <v>18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="150" zoomScaleNormal="150" workbookViewId="0" topLeftCell="A1">
      <selection activeCell="C10" sqref="C10"/>
    </sheetView>
  </sheetViews>
  <sheetFormatPr defaultColWidth="9.140625" defaultRowHeight="12.75"/>
  <sheetData>
    <row r="1" ht="12.75">
      <c r="A1" t="s">
        <v>28</v>
      </c>
    </row>
    <row r="3" spans="1:3" ht="12.75">
      <c r="A3" t="s">
        <v>13</v>
      </c>
      <c r="B3">
        <v>250</v>
      </c>
      <c r="C3" t="s">
        <v>14</v>
      </c>
    </row>
    <row r="4" spans="1:3" ht="12.75">
      <c r="A4" t="s">
        <v>29</v>
      </c>
      <c r="B4">
        <v>10</v>
      </c>
      <c r="C4" t="s">
        <v>2</v>
      </c>
    </row>
    <row r="6" spans="1:3" ht="12.75">
      <c r="A6" t="s">
        <v>30</v>
      </c>
      <c r="B6">
        <v>8</v>
      </c>
      <c r="C6" t="s">
        <v>16</v>
      </c>
    </row>
    <row r="7" spans="1:3" ht="12.75">
      <c r="A7" t="s">
        <v>31</v>
      </c>
      <c r="B7">
        <v>2.5</v>
      </c>
      <c r="C7" t="s">
        <v>16</v>
      </c>
    </row>
    <row r="9" spans="1:3" ht="12.75">
      <c r="A9" t="s">
        <v>32</v>
      </c>
      <c r="C9">
        <f>0.16*VV/Sprov*(1/T_2-1/T_1)</f>
        <v>1.1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2008-11-25T15:36:50Z</dcterms:created>
  <dcterms:modified xsi:type="dcterms:W3CDTF">2008-11-25T17:03:35Z</dcterms:modified>
  <cp:category/>
  <cp:version/>
  <cp:contentType/>
  <cp:contentStatus/>
</cp:coreProperties>
</file>