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75" windowHeight="10035" activeTab="0"/>
  </bookViews>
  <sheets>
    <sheet name="Sheet1" sheetId="1" r:id="rId1"/>
    <sheet name="Sheet2" sheetId="2" r:id="rId2"/>
  </sheets>
  <definedNames>
    <definedName name="c0" localSheetId="1">'Sheet2'!$E$8</definedName>
    <definedName name="c0">'Sheet1'!$E$8</definedName>
    <definedName name="r0" localSheetId="1">'Sheet2'!$B$8</definedName>
    <definedName name="r0">'Sheet1'!$B$8</definedName>
  </definedNames>
  <calcPr fullCalcOnLoad="1"/>
</workbook>
</file>

<file path=xl/sharedStrings.xml><?xml version="1.0" encoding="utf-8"?>
<sst xmlns="http://schemas.openxmlformats.org/spreadsheetml/2006/main" count="63" uniqueCount="23">
  <si>
    <t>Plottaggio delle formule di Gerzon per la post-equalizzazione del Soundfield</t>
  </si>
  <si>
    <t>;Freq(Hz)</t>
  </si>
  <si>
    <t>Omega (rad/s)</t>
  </si>
  <si>
    <t>r =</t>
  </si>
  <si>
    <t>m</t>
  </si>
  <si>
    <t>c =</t>
  </si>
  <si>
    <t>m/s</t>
  </si>
  <si>
    <t>Mag(Fw)</t>
  </si>
  <si>
    <t>Phase(Fw)</t>
  </si>
  <si>
    <t>Fxyz</t>
  </si>
  <si>
    <t>Fw (complex)</t>
  </si>
  <si>
    <t>Relative Amplitude (dB): Level</t>
  </si>
  <si>
    <t>: Phase (deg)</t>
  </si>
  <si>
    <t>Plottaggio dei riusltati sperimentali per la post-equalizzazione del DPA-4</t>
  </si>
  <si>
    <t>Fx</t>
  </si>
  <si>
    <t>Fy</t>
  </si>
  <si>
    <t>Fz</t>
  </si>
  <si>
    <t>Re[Fw]</t>
  </si>
  <si>
    <t>Im[Fw]</t>
  </si>
  <si>
    <t>Mag' W (dB)</t>
  </si>
  <si>
    <t>Phase (°)</t>
  </si>
  <si>
    <t>Complex computations</t>
  </si>
  <si>
    <t>Real+Imag computations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</si>
</sst>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9.75"/>
      <name val="Arial"/>
      <family val="2"/>
    </font>
    <font>
      <b/>
      <sz val="9.75"/>
      <name val="Arial"/>
      <family val="2"/>
    </font>
    <font>
      <b/>
      <sz val="11.7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8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Theoretical Filter Fw - r = 15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525"/>
          <c:w val="0.9305"/>
          <c:h val="0.8095"/>
        </c:manualLayout>
      </c:layout>
      <c:lineChart>
        <c:grouping val="standard"/>
        <c:varyColors val="0"/>
        <c:ser>
          <c:idx val="0"/>
          <c:order val="0"/>
          <c:tx>
            <c:v>Magn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Sheet1!$A$13:$A$254</c:f>
              <c:numCache/>
            </c:numRef>
          </c:cat>
          <c:val>
            <c:numRef>
              <c:f>Sheet1!$D$13:$D$254</c:f>
              <c:numCache/>
            </c:numRef>
          </c:val>
          <c:smooth val="0"/>
        </c:ser>
        <c:axId val="35191096"/>
        <c:axId val="48284409"/>
      </c:lineChart>
      <c:lineChart>
        <c:grouping val="standard"/>
        <c:varyColors val="0"/>
        <c:ser>
          <c:idx val="1"/>
          <c:order val="1"/>
          <c:tx>
            <c:v>Phase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Sheet1!$E$13:$E$254</c:f>
              <c:numCache/>
            </c:numRef>
          </c:val>
          <c:smooth val="0"/>
        </c:ser>
        <c:axId val="31906498"/>
        <c:axId val="18723027"/>
      </c:line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4409"/>
        <c:crossesAt val="-5"/>
        <c:auto val="1"/>
        <c:lblOffset val="100"/>
        <c:tickLblSkip val="24"/>
        <c:tickMarkSkip val="24"/>
        <c:noMultiLvlLbl val="0"/>
      </c:catAx>
      <c:valAx>
        <c:axId val="4828440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1096"/>
        <c:crossesAt val="1"/>
        <c:crossBetween val="between"/>
        <c:dispUnits/>
      </c:valAx>
      <c:catAx>
        <c:axId val="31906498"/>
        <c:scaling>
          <c:orientation val="minMax"/>
        </c:scaling>
        <c:axPos val="b"/>
        <c:delete val="1"/>
        <c:majorTickMark val="in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06498"/>
        <c:crosses val="max"/>
        <c:crossBetween val="between"/>
        <c:dispUnits/>
        <c:majorUnit val="30"/>
      </c:valAx>
    </c:plotArea>
    <c:legend>
      <c:legendPos val="r"/>
      <c:layout>
        <c:manualLayout>
          <c:xMode val="edge"/>
          <c:yMode val="edge"/>
          <c:x val="0.814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Theoretical Filter Fxyz - r = 15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525"/>
          <c:w val="0.92475"/>
          <c:h val="0.8"/>
        </c:manualLayout>
      </c:layout>
      <c:lineChart>
        <c:grouping val="standard"/>
        <c:varyColors val="0"/>
        <c:ser>
          <c:idx val="0"/>
          <c:order val="0"/>
          <c:tx>
            <c:v>Magn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Sheet1!$A$13:$A$254</c:f>
              <c:numCache/>
            </c:numRef>
          </c:cat>
          <c:val>
            <c:numRef>
              <c:f>Sheet1!$L$13:$L$254</c:f>
              <c:numCache/>
            </c:numRef>
          </c:val>
          <c:smooth val="0"/>
        </c:ser>
        <c:axId val="34289516"/>
        <c:axId val="40170189"/>
      </c:lineChart>
      <c:lineChart>
        <c:grouping val="standard"/>
        <c:varyColors val="0"/>
        <c:ser>
          <c:idx val="1"/>
          <c:order val="1"/>
          <c:tx>
            <c:v>Phase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Sheet1!$M$13:$M$254</c:f>
              <c:numCache/>
            </c:numRef>
          </c:val>
          <c:smooth val="0"/>
        </c:ser>
        <c:axId val="25987382"/>
        <c:axId val="32559847"/>
      </c:lineChart>
      <c:cat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70189"/>
        <c:crossesAt val="-5"/>
        <c:auto val="1"/>
        <c:lblOffset val="100"/>
        <c:tickLblSkip val="24"/>
        <c:tickMarkSkip val="24"/>
        <c:noMultiLvlLbl val="0"/>
      </c:catAx>
      <c:valAx>
        <c:axId val="4017018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89516"/>
        <c:crossesAt val="1"/>
        <c:crossBetween val="between"/>
        <c:dispUnits/>
      </c:valAx>
      <c:catAx>
        <c:axId val="25987382"/>
        <c:scaling>
          <c:orientation val="minMax"/>
        </c:scaling>
        <c:axPos val="b"/>
        <c:delete val="1"/>
        <c:majorTickMark val="in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87382"/>
        <c:crosses val="max"/>
        <c:crossBetween val="between"/>
        <c:dispUnits/>
        <c:majorUnit val="30"/>
      </c:valAx>
    </c:plotArea>
    <c:legend>
      <c:legendPos val="r"/>
      <c:layout>
        <c:manualLayout>
          <c:xMode val="edge"/>
          <c:yMode val="edge"/>
          <c:x val="0.8145"/>
          <c:y val="0.0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Experimental Filter Fw - r = 15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525"/>
          <c:w val="0.9305"/>
          <c:h val="0.8095"/>
        </c:manualLayout>
      </c:layout>
      <c:lineChart>
        <c:grouping val="standard"/>
        <c:varyColors val="0"/>
        <c:ser>
          <c:idx val="0"/>
          <c:order val="0"/>
          <c:tx>
            <c:v>Magn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Sheet2!$A$13:$A$254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cat>
          <c:val>
            <c:numRef>
              <c:f>Sheet2!$D$13:$D$254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24603168"/>
        <c:axId val="20101921"/>
      </c:lineChart>
      <c:lineChart>
        <c:grouping val="standard"/>
        <c:varyColors val="0"/>
        <c:ser>
          <c:idx val="1"/>
          <c:order val="1"/>
          <c:tx>
            <c:v>Phase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Sheet2!$E$13:$E$254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46699562"/>
        <c:axId val="17642875"/>
      </c:lineChart>
      <c:catAx>
        <c:axId val="246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1921"/>
        <c:crossesAt val="-5"/>
        <c:auto val="1"/>
        <c:lblOffset val="100"/>
        <c:tickLblSkip val="24"/>
        <c:tickMarkSkip val="24"/>
        <c:noMultiLvlLbl val="0"/>
      </c:catAx>
      <c:valAx>
        <c:axId val="20101921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3168"/>
        <c:crossesAt val="1"/>
        <c:crossBetween val="between"/>
        <c:dispUnits/>
      </c:valAx>
      <c:catAx>
        <c:axId val="46699562"/>
        <c:scaling>
          <c:orientation val="minMax"/>
        </c:scaling>
        <c:axPos val="b"/>
        <c:delete val="1"/>
        <c:majorTickMark val="in"/>
        <c:minorTickMark val="none"/>
        <c:tickLblPos val="nextTo"/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99562"/>
        <c:crosses val="max"/>
        <c:crossBetween val="between"/>
        <c:dispUnits/>
        <c:majorUnit val="30"/>
      </c:valAx>
    </c:plotArea>
    <c:legend>
      <c:legendPos val="r"/>
      <c:layout>
        <c:manualLayout>
          <c:xMode val="edge"/>
          <c:yMode val="edge"/>
          <c:x val="0.8082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Experimental Filter Fx - r = 15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525"/>
          <c:w val="0.92475"/>
          <c:h val="0.8"/>
        </c:manualLayout>
      </c:layout>
      <c:lineChart>
        <c:grouping val="standard"/>
        <c:varyColors val="0"/>
        <c:ser>
          <c:idx val="0"/>
          <c:order val="0"/>
          <c:tx>
            <c:v>Magn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Sheet2!$A$13:$A$254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cat>
          <c:val>
            <c:numRef>
              <c:f>Sheet2!$H$13:$H$254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24568148"/>
        <c:axId val="19786741"/>
      </c:lineChart>
      <c:lineChart>
        <c:grouping val="standard"/>
        <c:varyColors val="0"/>
        <c:ser>
          <c:idx val="1"/>
          <c:order val="1"/>
          <c:tx>
            <c:v>Phase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Sheet2!$I$13:$I$254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43862942"/>
        <c:axId val="59222159"/>
      </c:lineChart>
      <c:cat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86741"/>
        <c:crossesAt val="-5"/>
        <c:auto val="1"/>
        <c:lblOffset val="100"/>
        <c:tickLblSkip val="24"/>
        <c:tickMarkSkip val="24"/>
        <c:noMultiLvlLbl val="0"/>
      </c:catAx>
      <c:valAx>
        <c:axId val="1978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68148"/>
        <c:crossesAt val="1"/>
        <c:crossBetween val="between"/>
        <c:dispUnits/>
      </c:valAx>
      <c:catAx>
        <c:axId val="43862942"/>
        <c:scaling>
          <c:orientation val="minMax"/>
        </c:scaling>
        <c:axPos val="b"/>
        <c:delete val="1"/>
        <c:majorTickMark val="in"/>
        <c:minorTickMark val="none"/>
        <c:tickLblPos val="nextTo"/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62942"/>
        <c:crosses val="max"/>
        <c:crossBetween val="between"/>
        <c:dispUnits/>
        <c:majorUnit val="30"/>
      </c:valAx>
    </c:plotArea>
    <c:legend>
      <c:legendPos val="r"/>
      <c:layout>
        <c:manualLayout>
          <c:xMode val="edge"/>
          <c:yMode val="edge"/>
          <c:x val="0.80975"/>
          <c:y val="0.0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Experimental Filter Fy - r = 15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5"/>
          <c:w val="0.92925"/>
          <c:h val="0.80475"/>
        </c:manualLayout>
      </c:layout>
      <c:lineChart>
        <c:grouping val="standard"/>
        <c:varyColors val="0"/>
        <c:ser>
          <c:idx val="0"/>
          <c:order val="0"/>
          <c:tx>
            <c:v>Magn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Sheet2!$A$13:$A$254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cat>
          <c:val>
            <c:numRef>
              <c:f>Sheet2!$L$13:$L$254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63237384"/>
        <c:axId val="32265545"/>
      </c:lineChart>
      <c:lineChart>
        <c:grouping val="standard"/>
        <c:varyColors val="0"/>
        <c:ser>
          <c:idx val="1"/>
          <c:order val="1"/>
          <c:tx>
            <c:v>Phase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Sheet2!$M$13:$M$254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21954450"/>
        <c:axId val="63372323"/>
      </c:lineChart>
      <c:cat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265545"/>
        <c:crossesAt val="-5"/>
        <c:auto val="1"/>
        <c:lblOffset val="100"/>
        <c:tickLblSkip val="24"/>
        <c:tickMarkSkip val="24"/>
        <c:noMultiLvlLbl val="0"/>
      </c:cat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At val="1"/>
        <c:crossBetween val="between"/>
        <c:dispUnits/>
      </c:valAx>
      <c:catAx>
        <c:axId val="21954450"/>
        <c:scaling>
          <c:orientation val="minMax"/>
        </c:scaling>
        <c:axPos val="b"/>
        <c:delete val="1"/>
        <c:majorTickMark val="in"/>
        <c:minorTickMark val="none"/>
        <c:tickLblPos val="nextTo"/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954450"/>
        <c:crosses val="max"/>
        <c:crossBetween val="between"/>
        <c:dispUnits/>
        <c:majorUnit val="30"/>
      </c:valAx>
    </c:plotArea>
    <c:legend>
      <c:legendPos val="r"/>
      <c:layout>
        <c:manualLayout>
          <c:xMode val="edge"/>
          <c:yMode val="edge"/>
          <c:x val="0.81775"/>
          <c:y val="0.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Experimental Filter Fz - r = 15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475"/>
          <c:w val="0.92925"/>
          <c:h val="0.80525"/>
        </c:manualLayout>
      </c:layout>
      <c:lineChart>
        <c:grouping val="standard"/>
        <c:varyColors val="0"/>
        <c:ser>
          <c:idx val="0"/>
          <c:order val="0"/>
          <c:tx>
            <c:v>Magn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Sheet2!$A$13:$A$254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cat>
          <c:val>
            <c:numRef>
              <c:f>Sheet2!$P$13:$P$254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33479996"/>
        <c:axId val="32884509"/>
      </c:lineChart>
      <c:lineChart>
        <c:grouping val="standard"/>
        <c:varyColors val="0"/>
        <c:ser>
          <c:idx val="1"/>
          <c:order val="1"/>
          <c:tx>
            <c:v>Phase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Sheet2!$Q$13:$Q$254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axId val="27525126"/>
        <c:axId val="46399543"/>
      </c:line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At val="-5"/>
        <c:auto val="1"/>
        <c:lblOffset val="100"/>
        <c:tickLblSkip val="24"/>
        <c:tickMarkSkip val="24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At val="1"/>
        <c:crossBetween val="between"/>
        <c:dispUnits/>
      </c:valAx>
      <c:catAx>
        <c:axId val="27525126"/>
        <c:scaling>
          <c:orientation val="minMax"/>
        </c:scaling>
        <c:axPos val="b"/>
        <c:delete val="1"/>
        <c:majorTickMark val="in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max"/>
        <c:crossBetween val="between"/>
        <c:dispUnits/>
        <c:majorUnit val="30"/>
      </c:valAx>
    </c:plotArea>
    <c:legend>
      <c:legendPos val="r"/>
      <c:layout>
        <c:manualLayout>
          <c:xMode val="edge"/>
          <c:yMode val="edge"/>
          <c:x val="0.818"/>
          <c:y val="0.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1</xdr:row>
      <xdr:rowOff>133350</xdr:rowOff>
    </xdr:from>
    <xdr:to>
      <xdr:col>13</xdr:col>
      <xdr:colOff>95250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95275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76200</xdr:rowOff>
    </xdr:from>
    <xdr:to>
      <xdr:col>5</xdr:col>
      <xdr:colOff>228600</xdr:colOff>
      <xdr:row>6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38125"/>
          <a:ext cx="1971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</xdr:row>
      <xdr:rowOff>114300</xdr:rowOff>
    </xdr:from>
    <xdr:to>
      <xdr:col>28</xdr:col>
      <xdr:colOff>352425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12411075" y="276225"/>
        <a:ext cx="629602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152400</xdr:colOff>
      <xdr:row>29</xdr:row>
      <xdr:rowOff>0</xdr:rowOff>
    </xdr:from>
    <xdr:to>
      <xdr:col>28</xdr:col>
      <xdr:colOff>352425</xdr:colOff>
      <xdr:row>56</xdr:row>
      <xdr:rowOff>47625</xdr:rowOff>
    </xdr:to>
    <xdr:graphicFrame>
      <xdr:nvGraphicFramePr>
        <xdr:cNvPr id="4" name="Chart 6"/>
        <xdr:cNvGraphicFramePr/>
      </xdr:nvGraphicFramePr>
      <xdr:xfrm>
        <a:off x="12411075" y="4695825"/>
        <a:ext cx="62960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</xdr:row>
      <xdr:rowOff>114300</xdr:rowOff>
    </xdr:from>
    <xdr:to>
      <xdr:col>28</xdr:col>
      <xdr:colOff>352425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11391900" y="276225"/>
        <a:ext cx="6296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152400</xdr:colOff>
      <xdr:row>29</xdr:row>
      <xdr:rowOff>0</xdr:rowOff>
    </xdr:from>
    <xdr:to>
      <xdr:col>28</xdr:col>
      <xdr:colOff>352425</xdr:colOff>
      <xdr:row>56</xdr:row>
      <xdr:rowOff>47625</xdr:rowOff>
    </xdr:to>
    <xdr:graphicFrame>
      <xdr:nvGraphicFramePr>
        <xdr:cNvPr id="2" name="Chart 4"/>
        <xdr:cNvGraphicFramePr/>
      </xdr:nvGraphicFramePr>
      <xdr:xfrm>
        <a:off x="11391900" y="4695825"/>
        <a:ext cx="62960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152400</xdr:colOff>
      <xdr:row>56</xdr:row>
      <xdr:rowOff>47625</xdr:rowOff>
    </xdr:from>
    <xdr:to>
      <xdr:col>28</xdr:col>
      <xdr:colOff>361950</xdr:colOff>
      <xdr:row>83</xdr:row>
      <xdr:rowOff>104775</xdr:rowOff>
    </xdr:to>
    <xdr:graphicFrame>
      <xdr:nvGraphicFramePr>
        <xdr:cNvPr id="3" name="Chart 5"/>
        <xdr:cNvGraphicFramePr/>
      </xdr:nvGraphicFramePr>
      <xdr:xfrm>
        <a:off x="11391900" y="9115425"/>
        <a:ext cx="63055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152400</xdr:colOff>
      <xdr:row>83</xdr:row>
      <xdr:rowOff>104775</xdr:rowOff>
    </xdr:from>
    <xdr:to>
      <xdr:col>28</xdr:col>
      <xdr:colOff>371475</xdr:colOff>
      <xdr:row>111</xdr:row>
      <xdr:rowOff>9525</xdr:rowOff>
    </xdr:to>
    <xdr:graphicFrame>
      <xdr:nvGraphicFramePr>
        <xdr:cNvPr id="4" name="Chart 6"/>
        <xdr:cNvGraphicFramePr/>
      </xdr:nvGraphicFramePr>
      <xdr:xfrm>
        <a:off x="11391900" y="13544550"/>
        <a:ext cx="6315075" cy="443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workbookViewId="0" topLeftCell="A1">
      <selection activeCell="A1" sqref="A1"/>
    </sheetView>
  </sheetViews>
  <sheetFormatPr defaultColWidth="9.140625" defaultRowHeight="12.75"/>
  <cols>
    <col min="6" max="9" width="13.140625" style="0" customWidth="1"/>
    <col min="15" max="15" width="12.421875" style="0" bestFit="1" customWidth="1"/>
  </cols>
  <sheetData>
    <row r="1" ht="12.75">
      <c r="A1" s="1" t="s">
        <v>0</v>
      </c>
    </row>
    <row r="8" spans="1:5" ht="12.75">
      <c r="A8" t="s">
        <v>3</v>
      </c>
      <c r="B8">
        <v>0.015</v>
      </c>
      <c r="C8" t="s">
        <v>4</v>
      </c>
      <c r="D8" t="s">
        <v>5</v>
      </c>
      <c r="E8">
        <v>340</v>
      </c>
    </row>
    <row r="10" ht="12.75">
      <c r="K10" t="s">
        <v>9</v>
      </c>
    </row>
    <row r="11" spans="3:14" ht="12.75">
      <c r="C11" t="s">
        <v>21</v>
      </c>
      <c r="F11" t="s">
        <v>22</v>
      </c>
      <c r="K11" t="s">
        <v>21</v>
      </c>
      <c r="N11" t="s">
        <v>22</v>
      </c>
    </row>
    <row r="12" spans="1:17" ht="12.75">
      <c r="A12" t="s">
        <v>1</v>
      </c>
      <c r="B12" t="s">
        <v>2</v>
      </c>
      <c r="C12" t="s">
        <v>10</v>
      </c>
      <c r="D12" t="s">
        <v>7</v>
      </c>
      <c r="E12" t="s">
        <v>8</v>
      </c>
      <c r="F12" t="s">
        <v>17</v>
      </c>
      <c r="G12" t="s">
        <v>18</v>
      </c>
      <c r="H12" t="s">
        <v>19</v>
      </c>
      <c r="I12" t="s">
        <v>20</v>
      </c>
      <c r="K12" t="s">
        <v>10</v>
      </c>
      <c r="L12" t="s">
        <v>7</v>
      </c>
      <c r="M12" t="s">
        <v>8</v>
      </c>
      <c r="N12" t="s">
        <v>17</v>
      </c>
      <c r="O12" t="s">
        <v>18</v>
      </c>
      <c r="P12" t="s">
        <v>19</v>
      </c>
      <c r="Q12" t="s">
        <v>20</v>
      </c>
    </row>
    <row r="13" spans="1:17" ht="12.75">
      <c r="A13">
        <v>20</v>
      </c>
      <c r="B13">
        <f>2*PI()*A13</f>
        <v>125.66370614359172</v>
      </c>
      <c r="C13" t="str">
        <f>IMDIV(COMPLEX(1-1/3*($B13*r0/c0)^2,$B13*r0/c0),COMPLEX(1,1/3*$B13*r0/c0))</f>
        <v>0.999996584923635+3.69599766821082E-003i</v>
      </c>
      <c r="D13">
        <f>20*LOG(IMABS(C13))</f>
        <v>2.96633309687719E-05</v>
      </c>
      <c r="E13">
        <f>IMARGUMENT(C13)/PI()*180</f>
        <v>0.21176482640795577</v>
      </c>
      <c r="F13">
        <f>1/(1+(1/3*$B13*r0/c0)^2)</f>
        <v>0.9999965849236346</v>
      </c>
      <c r="G13">
        <f>(2/3*$B13*r0/c0+1/9*($B13*r0/c0)^3)/(1+(1/3*$B13*r0/c0)^2)</f>
        <v>0.0036959976682108264</v>
      </c>
      <c r="H13">
        <f>10*LOG10(F13^2+G13^2)</f>
        <v>2.9663330967059105E-05</v>
      </c>
      <c r="I13">
        <f>ATAN2(F13,G13)/PI()*180</f>
        <v>0.2117648264079562</v>
      </c>
      <c r="K13" t="str">
        <f>IMDIV(COMPLEX(1-1/3*($B13*r0/c0)^2,1/3*$B13*r0/c0),COMPLEX(1,1/3*$B13*r0/c0))</f>
        <v>0.999989754770904+1.89331390947182E-008i</v>
      </c>
      <c r="L13">
        <f>20*LOG(SQRT(6)*IMABS(K13))</f>
        <v>7.781423514451334</v>
      </c>
      <c r="M13">
        <f>IMARGUMENT(K13)/PI()*180</f>
        <v>1.0848000770868062E-06</v>
      </c>
      <c r="N13">
        <f>SQRT(6)*(1-2/9*($B13*r0/c0)^2)/(1+(1/3*$B13*r0/c0)^2)</f>
        <v>2.449464647199595</v>
      </c>
      <c r="O13">
        <f>SQRT(6)*(1/9*($B13*r0/c0)^3)/(1+(1/3*$B13*r0/c0)^2)</f>
        <v>4.637653001226682E-08</v>
      </c>
      <c r="P13">
        <f>10*LOG10(N13^2+O13^2)</f>
        <v>7.781423514451334</v>
      </c>
      <c r="Q13">
        <f>ATAN2(N13,O13)/PI()*180</f>
        <v>1.0848000771117736E-06</v>
      </c>
    </row>
    <row r="14" spans="1:17" ht="12.75">
      <c r="A14">
        <v>20.6</v>
      </c>
      <c r="B14">
        <f aca="true" t="shared" si="0" ref="B14:B77">2*PI()*A14</f>
        <v>129.4336173278995</v>
      </c>
      <c r="C14" t="str">
        <f>IMDIV(COMPLEX(1-1/3*($B14*r0/c0)^2,$B14*r0/c0),COMPLEX(1,1/3*$B14*r0/c0))</f>
        <v>0.999996376946238+3.80687799412872E-003i</v>
      </c>
      <c r="D14">
        <f>20*LOG(IMABS(C14))</f>
        <v>3.146984418834169E-05</v>
      </c>
      <c r="E14">
        <f>IMARGUMENT(C14)/PI()*180</f>
        <v>0.218117778759944</v>
      </c>
      <c r="F14">
        <f>1/(1+(1/3*$B14*r0/c0)^2)</f>
        <v>0.9999963769462377</v>
      </c>
      <c r="G14">
        <f>(2/3*$B14*r0/c0+1/9*($B14*r0/c0)^3)/(1+(1/3*$B14*r0/c0)^2)</f>
        <v>0.0038068779941287235</v>
      </c>
      <c r="H14">
        <f aca="true" t="shared" si="1" ref="H14:H77">10*LOG10(F14^2+G14^2)</f>
        <v>3.146984418612606E-05</v>
      </c>
      <c r="I14">
        <f aca="true" t="shared" si="2" ref="I14:I77">ATAN2(F14,G14)/PI()*180</f>
        <v>0.2181177787599443</v>
      </c>
      <c r="K14" t="str">
        <f>IMDIV(COMPLEX(1-1/3*($B14*r0/c0)^2,1/3*$B14*r0/c0),COMPLEX(1,1/3*$B14*r0/c0))</f>
        <v>0.999989130838713+2.06887479813051E-008i</v>
      </c>
      <c r="L14">
        <f>20*LOG(SQRT(6)*IMABS(K14))</f>
        <v>7.781418094987967</v>
      </c>
      <c r="M14">
        <f>IMARGUMENT(K14)/PI()*180</f>
        <v>1.18539082694267E-06</v>
      </c>
      <c r="N14">
        <f>SQRT(6)*(1-2/9*($B14*r0/c0)^2)/(1+(1/3*$B14*r0/c0)^2)</f>
        <v>2.4494631188840925</v>
      </c>
      <c r="O14">
        <f>SQRT(6)*(1/9*($B14*r0/c0)^3)/(1+(1/3*$B14*r0/c0)^2)</f>
        <v>5.0676875971031345E-08</v>
      </c>
      <c r="P14">
        <f aca="true" t="shared" si="3" ref="P14:P77">10*LOG10(N14^2+O14^2)</f>
        <v>7.781418094987966</v>
      </c>
      <c r="Q14">
        <f aca="true" t="shared" si="4" ref="Q14:Q77">ATAN2(N14,O14)/PI()*180</f>
        <v>1.1853908269379527E-06</v>
      </c>
    </row>
    <row r="15" spans="1:17" ht="12.75">
      <c r="A15">
        <v>21.2</v>
      </c>
      <c r="B15">
        <f t="shared" si="0"/>
        <v>133.2035285122072</v>
      </c>
      <c r="C15" t="str">
        <f>IMDIV(COMPLEX(1-1/3*($B15*r0/c0)^2,$B15*r0/c0),COMPLEX(1,1/3*$B15*r0/c0))</f>
        <v>0.999996162821816+3.91775835514835E-003i</v>
      </c>
      <c r="D15">
        <f>20*LOG(IMABS(C15))</f>
        <v>3.3329753849517876E-05</v>
      </c>
      <c r="E15">
        <f>IMARGUMENT(C15)/PI()*180</f>
        <v>0.22447073178219773</v>
      </c>
      <c r="F15">
        <f>1/(1+(1/3*$B15*r0/c0)^2)</f>
        <v>0.9999961628218157</v>
      </c>
      <c r="G15">
        <f>(2/3*$B15*r0/c0+1/9*($B15*r0/c0)^3)/(1+(1/3*$B15*r0/c0)^2)</f>
        <v>0.003917758355148354</v>
      </c>
      <c r="H15">
        <f t="shared" si="1"/>
        <v>3.332975384590151E-05</v>
      </c>
      <c r="I15">
        <f t="shared" si="2"/>
        <v>0.22447073178219804</v>
      </c>
      <c r="K15" t="str">
        <f>IMDIV(COMPLEX(1-1/3*($B15*r0/c0)^2,1/3*$B15*r0/c0),COMPLEX(1,1/3*$B15*r0/c0))</f>
        <v>0.999988488465447+2.25496620744023E-008i</v>
      </c>
      <c r="L15">
        <f>20*LOG(SQRT(6)*IMABS(K15))</f>
        <v>7.781412515342234</v>
      </c>
      <c r="M15">
        <f>IMARGUMENT(K15)/PI()*180</f>
        <v>1.2920153393886909E-06</v>
      </c>
      <c r="N15">
        <f>SQRT(6)*(1-2/9*($B15*r0/c0)^2)/(1+(1/3*$B15*r0/c0)^2)</f>
        <v>2.4494615453973667</v>
      </c>
      <c r="O15">
        <f>SQRT(6)*(1/9*($B15*r0/c0)^3)/(1+(1/3*$B15*r0/c0)^2)</f>
        <v>5.523516595413646E-08</v>
      </c>
      <c r="P15">
        <f t="shared" si="3"/>
        <v>7.781412515342234</v>
      </c>
      <c r="Q15">
        <f t="shared" si="4"/>
        <v>1.2920153393807658E-06</v>
      </c>
    </row>
    <row r="16" spans="1:17" ht="12.75">
      <c r="A16">
        <v>21.8</v>
      </c>
      <c r="B16">
        <f t="shared" si="0"/>
        <v>136.973439696515</v>
      </c>
      <c r="C16" t="str">
        <f>IMDIV(COMPLEX(1-1/3*($B16*r0/c0)^2,$B16*r0/c0),COMPLEX(1,1/3*$B16*r0/c0))</f>
        <v>0.999995942550377+4.02863875229208E-003i</v>
      </c>
      <c r="D16">
        <f>20*LOG(IMABS(C16))</f>
        <v>3.524306012243563E-05</v>
      </c>
      <c r="E16">
        <f>IMARGUMENT(C16)/PI()*180</f>
        <v>0.23082368549423188</v>
      </c>
      <c r="F16">
        <f>1/(1+(1/3*$B16*r0/c0)^2)</f>
        <v>0.9999959425503767</v>
      </c>
      <c r="G16">
        <f>(2/3*$B16*r0/c0+1/9*($B16*r0/c0)^3)/(1+(1/3*$B16*r0/c0)^2)</f>
        <v>0.004028638752292078</v>
      </c>
      <c r="H16">
        <f t="shared" si="1"/>
        <v>3.5243060118862384E-05</v>
      </c>
      <c r="I16">
        <f t="shared" si="2"/>
        <v>0.23082368549423177</v>
      </c>
      <c r="K16" t="str">
        <f>IMDIV(COMPLEX(1-1/3*($B16*r0/c0)^2,1/3*$B16*r0/c0),COMPLEX(1,1/3*$B16*r0/c0))</f>
        <v>0.999987827651131+2.45189484382741E-008i</v>
      </c>
      <c r="L16">
        <f>20*LOG(SQRT(6)*IMABS(K16))</f>
        <v>7.781406775514043</v>
      </c>
      <c r="M16">
        <f>IMARGUMENT(K16)/PI()*180</f>
        <v>1.4048493639285528E-06</v>
      </c>
      <c r="N16">
        <f>SQRT(6)*(1-2/9*($B16*r0/c0)^2)/(1+(1/3*$B16*r0/c0)^2)</f>
        <v>2.4494599267394763</v>
      </c>
      <c r="O16">
        <f>SQRT(6)*(1/9*($B16*r0/c0)^3)/(1+(1/3*$B16*r0/c0)^2)</f>
        <v>6.005891270485994E-08</v>
      </c>
      <c r="P16">
        <f t="shared" si="3"/>
        <v>7.781406775514038</v>
      </c>
      <c r="Q16">
        <f t="shared" si="4"/>
        <v>1.4048493639631238E-06</v>
      </c>
    </row>
    <row r="17" spans="1:17" ht="12.75">
      <c r="A17">
        <v>22.4</v>
      </c>
      <c r="B17">
        <f t="shared" si="0"/>
        <v>140.74335088082273</v>
      </c>
      <c r="C17" t="str">
        <f>IMDIV(COMPLEX(1-1/3*($B17*r0/c0)^2,$B17*r0/c0),COMPLEX(1,1/3*$B17*r0/c0))</f>
        <v>0.999995716131929+4.13951918658224E-003i</v>
      </c>
      <c r="D17">
        <f>20*LOG(IMABS(C17))</f>
        <v>3.7209763180102504E-05</v>
      </c>
      <c r="E17">
        <f>IMARGUMENT(C17)/PI()*180</f>
        <v>0.2371766399155584</v>
      </c>
      <c r="F17">
        <f>1/(1+(1/3*$B17*r0/c0)^2)</f>
        <v>0.9999957161319292</v>
      </c>
      <c r="G17">
        <f>(2/3*$B17*r0/c0+1/9*($B17*r0/c0)^3)/(1+(1/3*$B17*r0/c0)^2)</f>
        <v>0.004139519186582241</v>
      </c>
      <c r="H17">
        <f t="shared" si="1"/>
        <v>3.720976318226594E-05</v>
      </c>
      <c r="I17">
        <f t="shared" si="2"/>
        <v>0.23717663991555846</v>
      </c>
      <c r="K17" t="str">
        <f>IMDIV(COMPLEX(1-1/3*($B17*r0/c0)^2,1/3*$B17*r0/c0),COMPLEX(1,1/3*$B17*r0/c0))</f>
        <v>0.999987148395788+2.65996741326913E-008i</v>
      </c>
      <c r="L17">
        <f>20*LOG(SQRT(6)*IMABS(K17))</f>
        <v>7.781400875503276</v>
      </c>
      <c r="M17">
        <f>IMARGUMENT(K17)/PI()*180</f>
        <v>1.5240686509536136E-06</v>
      </c>
      <c r="N17">
        <f>SQRT(6)*(1-2/9*($B17*r0/c0)^2)/(1+(1/3*$B17*r0/c0)^2)</f>
        <v>2.4494582629104813</v>
      </c>
      <c r="O17">
        <f>SQRT(6)*(1/9*($B17*r0/c0)^3)/(1+(1/3*$B17*r0/c0)^2)</f>
        <v>6.515562895016152E-08</v>
      </c>
      <c r="P17">
        <f t="shared" si="3"/>
        <v>7.781400875503275</v>
      </c>
      <c r="Q17">
        <f t="shared" si="4"/>
        <v>1.5240686509713718E-06</v>
      </c>
    </row>
    <row r="18" spans="1:17" ht="12.75">
      <c r="A18">
        <v>23</v>
      </c>
      <c r="B18">
        <f t="shared" si="0"/>
        <v>144.51326206513048</v>
      </c>
      <c r="C18" t="str">
        <f>IMDIV(COMPLEX(1-1/3*($B18*r0/c0)^2,$B18*r0/c0),COMPLEX(1,1/3*$B18*r0/c0))</f>
        <v>0.999995483566481+4.2503996590412E-003i</v>
      </c>
      <c r="D18">
        <f>20*LOG(IMABS(C18))</f>
        <v>3.922986321575619E-05</v>
      </c>
      <c r="E18">
        <f>IMARGUMENT(C18)/PI()*180</f>
        <v>0.24352959506569097</v>
      </c>
      <c r="F18">
        <f>1/(1+(1/3*$B18*r0/c0)^2)</f>
        <v>0.9999954835664812</v>
      </c>
      <c r="G18">
        <f>(2/3*$B18*r0/c0+1/9*($B18*r0/c0)^3)/(1+(1/3*$B18*r0/c0)^2)</f>
        <v>0.0042503996590412</v>
      </c>
      <c r="H18">
        <f t="shared" si="1"/>
        <v>3.922986321622113E-05</v>
      </c>
      <c r="I18">
        <f t="shared" si="2"/>
        <v>0.24352959506569094</v>
      </c>
      <c r="K18" t="str">
        <f>IMDIV(COMPLEX(1-1/3*($B18*r0/c0)^2,1/3*$B18*r0/c0),COMPLEX(1,1/3*$B18*r0/c0))</f>
        <v>0.999986450699444+2.87949062068884E-008i</v>
      </c>
      <c r="L18">
        <f>20*LOG(SQRT(6)*IMABS(K18))</f>
        <v>7.781394815309836</v>
      </c>
      <c r="M18">
        <f>IMARGUMENT(K18)/PI()*180</f>
        <v>1.6498489514290777E-06</v>
      </c>
      <c r="N18">
        <f>SQRT(6)*(1-2/9*($B18*r0/c0)^2)/(1+(1/3*$B18*r0/c0)^2)</f>
        <v>2.449456553910443</v>
      </c>
      <c r="O18">
        <f>SQRT(6)*(1/9*($B18*r0/c0)^3)/(1+(1/3*$B18*r0/c0)^2)</f>
        <v>7.053282740022142E-08</v>
      </c>
      <c r="P18">
        <f t="shared" si="3"/>
        <v>7.781394815309833</v>
      </c>
      <c r="Q18">
        <f t="shared" si="4"/>
        <v>1.6498489514769048E-06</v>
      </c>
    </row>
    <row r="19" spans="1:17" ht="12.75">
      <c r="A19">
        <v>23.7</v>
      </c>
      <c r="B19">
        <f t="shared" si="0"/>
        <v>148.91149178015618</v>
      </c>
      <c r="C19" t="str">
        <f>IMDIV(COMPLEX(1-1/3*($B19*r0/c0)^2,$B19*r0/c0),COMPLEX(1,1/3*$B19*r0/c0))</f>
        <v>0.999995204471011+4.37976025984836E-003i</v>
      </c>
      <c r="D19">
        <f>20*LOG(IMABS(C19))</f>
        <v>4.1654134677375024E-05</v>
      </c>
      <c r="E19">
        <f>IMARGUMENT(C19)/PI()*180</f>
        <v>0.2509413770213396</v>
      </c>
      <c r="F19">
        <f>1/(1+(1/3*$B19*r0/c0)^2)</f>
        <v>0.999995204471011</v>
      </c>
      <c r="G19">
        <f>(2/3*$B19*r0/c0+1/9*($B19*r0/c0)^3)/(1+(1/3*$B19*r0/c0)^2)</f>
        <v>0.004379760259848353</v>
      </c>
      <c r="H19">
        <f t="shared" si="1"/>
        <v>4.1654134676703205E-05</v>
      </c>
      <c r="I19">
        <f t="shared" si="2"/>
        <v>0.25094137702133923</v>
      </c>
      <c r="K19" t="str">
        <f>IMDIV(COMPLEX(1-1/3*($B19*r0/c0)^2,1/3*$B19*r0/c0),COMPLEX(1,1/3*$B19*r0/c0))</f>
        <v>0.999985613413033+3.15048253961698E-008i</v>
      </c>
      <c r="L19">
        <f>20*LOG(SQRT(6)*IMABS(K19))</f>
        <v>7.781387542630891</v>
      </c>
      <c r="M19">
        <f>IMARGUMENT(K19)/PI()*180</f>
        <v>1.805119499005759E-06</v>
      </c>
      <c r="N19">
        <f>SQRT(6)*(1-2/9*($B19*r0/c0)^2)/(1+(1/3*$B19*r0/c0)^2)</f>
        <v>2.449454502985969</v>
      </c>
      <c r="O19">
        <f>SQRT(6)*(1/9*($B19*r0/c0)^3)/(1+(1/3*$B19*r0/c0)^2)</f>
        <v>7.717074665385273E-08</v>
      </c>
      <c r="P19">
        <f t="shared" si="3"/>
        <v>7.781387542630894</v>
      </c>
      <c r="Q19">
        <f t="shared" si="4"/>
        <v>1.8051194989533581E-06</v>
      </c>
    </row>
    <row r="20" spans="1:17" ht="12.75">
      <c r="A20">
        <v>24.4</v>
      </c>
      <c r="B20">
        <f t="shared" si="0"/>
        <v>153.3097214951819</v>
      </c>
      <c r="C20" t="str">
        <f>IMDIV(COMPLEX(1-1/3*($B20*r0/c0)^2,$B20*r0/c0),COMPLEX(1,1/3*$B20*r0/c0))</f>
        <v>0.999994917008816+4.50912091562245E-003i</v>
      </c>
      <c r="D20">
        <f>20*LOG(IMABS(C20))</f>
        <v>4.415108590664744E-05</v>
      </c>
      <c r="E20">
        <f>IMARGUMENT(C20)/PI()*180</f>
        <v>0.2583531600265135</v>
      </c>
      <c r="F20">
        <f>1/(1+(1/3*$B20*r0/c0)^2)</f>
        <v>0.9999949170088158</v>
      </c>
      <c r="G20">
        <f>(2/3*$B20*r0/c0+1/9*($B20*r0/c0)^3)/(1+(1/3*$B20*r0/c0)^2)</f>
        <v>0.004509120915622449</v>
      </c>
      <c r="H20">
        <f t="shared" si="1"/>
        <v>4.4151085905363265E-05</v>
      </c>
      <c r="I20">
        <f t="shared" si="2"/>
        <v>0.2583531600265135</v>
      </c>
      <c r="K20" t="str">
        <f>IMDIV(COMPLEX(1-1/3*($B20*r0/c0)^2,1/3*$B20*r0/c0),COMPLEX(1,1/3*$B20*r0/c0))</f>
        <v>0.999984751026448+3.43796454172355E-008i</v>
      </c>
      <c r="L20">
        <f>20*LOG(SQRT(6)*IMABS(K20))</f>
        <v>7.781380051925193</v>
      </c>
      <c r="M20">
        <f>IMARGUMENT(K20)/PI()*180</f>
        <v>1.9698386215809176E-06</v>
      </c>
      <c r="N20">
        <f>SQRT(6)*(1-2/9*($B20*r0/c0)^2)/(1+(1/3*$B20*r0/c0)^2)</f>
        <v>2.4494523905788737</v>
      </c>
      <c r="O20">
        <f>SQRT(6)*(1/9*($B20*r0/c0)^3)/(1+(1/3*$B20*r0/c0)^2)</f>
        <v>8.421258880957588E-08</v>
      </c>
      <c r="P20">
        <f t="shared" si="3"/>
        <v>7.781380051925192</v>
      </c>
      <c r="Q20">
        <f t="shared" si="4"/>
        <v>1.969838621570038E-06</v>
      </c>
    </row>
    <row r="21" spans="1:17" ht="12.75">
      <c r="A21">
        <v>25</v>
      </c>
      <c r="B21">
        <f t="shared" si="0"/>
        <v>157.07963267948966</v>
      </c>
      <c r="C21" t="str">
        <f>IMDIV(COMPLEX(1-1/3*($B21*r0/c0)^2,$B21*r0/c0),COMPLEX(1,1/3*$B21*r0/c0))</f>
        <v>0.99999466395343+4.62000152269433E-003i</v>
      </c>
      <c r="D21">
        <f>20*LOG(IMABS(C21))</f>
        <v>4.6349177219524415E-05</v>
      </c>
      <c r="E21">
        <f>IMARGUMENT(C21)/PI()*180</f>
        <v>0.2647061177469127</v>
      </c>
      <c r="F21">
        <f>1/(1+(1/3*$B21*r0/c0)^2)</f>
        <v>0.9999946639534297</v>
      </c>
      <c r="G21">
        <f>(2/3*$B21*r0/c0+1/9*($B21*r0/c0)^3)/(1+(1/3*$B21*r0/c0)^2)</f>
        <v>0.004620001522694331</v>
      </c>
      <c r="H21">
        <f t="shared" si="1"/>
        <v>4.63491772183323E-05</v>
      </c>
      <c r="I21">
        <f t="shared" si="2"/>
        <v>0.2647061177469128</v>
      </c>
      <c r="K21" t="str">
        <f>IMDIV(COMPLEX(1-1/3*($B21*r0/c0)^2,1/3*$B21*r0/c0),COMPLEX(1,1/3*$B21*r0/c0))</f>
        <v>0.99998399186029+3.6978716258899E-008i</v>
      </c>
      <c r="L21">
        <f>20*LOG(SQRT(6)*IMABS(K21))</f>
        <v>7.781373457788671</v>
      </c>
      <c r="M21">
        <f>IMARGUMENT(K21)/PI()*180</f>
        <v>2.11875829082544E-06</v>
      </c>
      <c r="N21">
        <f>SQRT(6)*(1-2/9*($B21*r0/c0)^2)/(1+(1/3*$B21*r0/c0)^2)</f>
        <v>2.449450531009155</v>
      </c>
      <c r="O21">
        <f>SQRT(6)*(1/9*($B21*r0/c0)^3)/(1+(1/3*$B21*r0/c0)^2)</f>
        <v>9.057898617974653E-08</v>
      </c>
      <c r="P21">
        <f t="shared" si="3"/>
        <v>7.781373457788664</v>
      </c>
      <c r="Q21">
        <f t="shared" si="4"/>
        <v>2.1187582908788645E-06</v>
      </c>
    </row>
    <row r="22" spans="1:17" ht="12.75">
      <c r="A22">
        <v>25.7</v>
      </c>
      <c r="B22">
        <f t="shared" si="0"/>
        <v>161.47786239451537</v>
      </c>
      <c r="C22" t="str">
        <f>IMDIV(COMPLEX(1-1/3*($B22*r0/c0)^2,$B22*r0/c0),COMPLEX(1,1/3*$B22*r0/c0))</f>
        <v>0.99999436095307+4.74936228485698E-003i</v>
      </c>
      <c r="D22">
        <f>20*LOG(IMABS(C22))</f>
        <v>4.898110599895221E-05</v>
      </c>
      <c r="E22">
        <f>IMARGUMENT(C22)/PI()*180</f>
        <v>0.27211790278340064</v>
      </c>
      <c r="F22">
        <f>1/(1+(1/3*$B22*r0/c0)^2)</f>
        <v>0.9999943609530699</v>
      </c>
      <c r="G22">
        <f>(2/3*$B22*r0/c0+1/9*($B22*r0/c0)^3)/(1+(1/3*$B22*r0/c0)^2)</f>
        <v>0.0047493622848569835</v>
      </c>
      <c r="H22">
        <f t="shared" si="1"/>
        <v>4.8981105999192446E-05</v>
      </c>
      <c r="I22">
        <f t="shared" si="2"/>
        <v>0.27211790278340087</v>
      </c>
      <c r="K22" t="str">
        <f>IMDIV(COMPLEX(1-1/3*($B22*r0/c0)^2,1/3*$B22*r0/c0),COMPLEX(1,1/3*$B22*r0/c0))</f>
        <v>0.99998308285921+4.01727019498015E-008i</v>
      </c>
      <c r="L22">
        <f>20*LOG(SQRT(6)*IMABS(K22))</f>
        <v>7.781365562175628</v>
      </c>
      <c r="M22">
        <f>IMARGUMENT(K22)/PI()*180</f>
        <v>2.301765212646766E-06</v>
      </c>
      <c r="N22">
        <f>SQRT(6)*(1-2/9*($B22*r0/c0)^2)/(1+(1/3*$B22*r0/c0)^2)</f>
        <v>2.4494483044203346</v>
      </c>
      <c r="O22">
        <f>SQRT(6)*(1/9*($B22*r0/c0)^3)/(1+(1/3*$B22*r0/c0)^2)</f>
        <v>9.840262136804679E-08</v>
      </c>
      <c r="P22">
        <f t="shared" si="3"/>
        <v>7.781365562175626</v>
      </c>
      <c r="Q22">
        <f t="shared" si="4"/>
        <v>2.3017652126964086E-06</v>
      </c>
    </row>
    <row r="23" spans="1:17" ht="12.75">
      <c r="A23">
        <v>26.5</v>
      </c>
      <c r="B23">
        <f t="shared" si="0"/>
        <v>166.50441064025904</v>
      </c>
      <c r="C23" t="str">
        <f>IMDIV(COMPLEX(1-1/3*($B23*r0/c0)^2,$B23*r0/c0),COMPLEX(1,1/3*$B23*r0/c0))</f>
        <v>0.999994004422028+4.8972032289808E-003i</v>
      </c>
      <c r="D23">
        <f>20*LOG(IMABS(C23))</f>
        <v>5.207802138510264E-05</v>
      </c>
      <c r="E23">
        <f>IMARGUMENT(C23)/PI()*180</f>
        <v>0.2805885156489972</v>
      </c>
      <c r="F23">
        <f>1/(1+(1/3*$B23*r0/c0)^2)</f>
        <v>0.9999940044220278</v>
      </c>
      <c r="G23">
        <f>(2/3*$B23*r0/c0+1/9*($B23*r0/c0)^3)/(1+(1/3*$B23*r0/c0)^2)</f>
        <v>0.004897203228980804</v>
      </c>
      <c r="H23">
        <f t="shared" si="1"/>
        <v>5.207802138465977E-05</v>
      </c>
      <c r="I23">
        <f t="shared" si="2"/>
        <v>0.2805885156489975</v>
      </c>
      <c r="K23" t="str">
        <f>IMDIV(COMPLEX(1-1/3*($B23*r0/c0)^2,1/3*$B23*r0/c0),COMPLEX(1,1/3*$B23*r0/c0))</f>
        <v>0.999982013266083+4.40422136780567E-008i</v>
      </c>
      <c r="L23">
        <f>20*LOG(SQRT(6)*IMABS(K23))</f>
        <v>7.781356271645635</v>
      </c>
      <c r="M23">
        <f>IMARGUMENT(K23)/PI()*180</f>
        <v>2.5234783532996796E-06</v>
      </c>
      <c r="N23">
        <f>SQRT(6)*(1-2/9*($B23*r0/c0)^2)/(1+(1/3*$B23*r0/c0)^2)</f>
        <v>2.4494456844629435</v>
      </c>
      <c r="O23">
        <f>SQRT(6)*(1/9*($B23*r0/c0)^3)/(1+(1/3*$B23*r0/c0)^2)</f>
        <v>1.0788095065255577E-07</v>
      </c>
      <c r="P23">
        <f t="shared" si="3"/>
        <v>7.78135627164564</v>
      </c>
      <c r="Q23">
        <f t="shared" si="4"/>
        <v>2.523478353269057E-06</v>
      </c>
    </row>
    <row r="24" spans="1:17" ht="12.75">
      <c r="A24">
        <v>27.2</v>
      </c>
      <c r="B24">
        <f t="shared" si="0"/>
        <v>170.90264035528475</v>
      </c>
      <c r="C24" t="str">
        <f>IMDIV(COMPLEX(1-1/3*($B24*r0/c0)^2,$B24*r0/c0),COMPLEX(1,1/3*$B24*r0/c0))</f>
        <v>0.999993683493082+5.02656412085705E-003i</v>
      </c>
      <c r="D24">
        <f>20*LOG(IMABS(C24))</f>
        <v>5.4865694916511925E-05</v>
      </c>
      <c r="E24">
        <f>IMARGUMENT(C24)/PI()*180</f>
        <v>0.288000303162073</v>
      </c>
      <c r="F24">
        <f>1/(1+(1/3*$B24*r0/c0)^2)</f>
        <v>0.9999936834930818</v>
      </c>
      <c r="G24">
        <f>(2/3*$B24*r0/c0+1/9*($B24*r0/c0)^3)/(1+(1/3*$B24*r0/c0)^2)</f>
        <v>0.005026564120857053</v>
      </c>
      <c r="H24">
        <f t="shared" si="1"/>
        <v>5.4865694914711255E-05</v>
      </c>
      <c r="I24">
        <f t="shared" si="2"/>
        <v>0.28800030316207326</v>
      </c>
      <c r="K24" t="str">
        <f>IMDIV(COMPLEX(1-1/3*($B24*r0/c0)^2,1/3*$B24*r0/c0),COMPLEX(1,1/3*$B24*r0/c0))</f>
        <v>0.999981050479246+4.76253401531531E-008i</v>
      </c>
      <c r="L24">
        <f>20*LOG(SQRT(6)*IMABS(K24))</f>
        <v>7.781347908830979</v>
      </c>
      <c r="M24">
        <f>IMARGUMENT(K24)/PI()*180</f>
        <v>2.728782697774969E-06</v>
      </c>
      <c r="N24">
        <f>SQRT(6)*(1-2/9*($B24*r0/c0)^2)/(1+(1/3*$B24*r0/c0)^2)</f>
        <v>2.449443326126459</v>
      </c>
      <c r="O24">
        <f>SQRT(6)*(1/9*($B24*r0/c0)^3)/(1+(1/3*$B24*r0/c0)^2)</f>
        <v>1.1665778220194515E-07</v>
      </c>
      <c r="P24">
        <f t="shared" si="3"/>
        <v>7.781347908830974</v>
      </c>
      <c r="Q24">
        <f t="shared" si="4"/>
        <v>2.7287826977805094E-06</v>
      </c>
    </row>
    <row r="25" spans="1:17" ht="12.75">
      <c r="A25">
        <v>28</v>
      </c>
      <c r="B25">
        <f t="shared" si="0"/>
        <v>175.92918860102841</v>
      </c>
      <c r="C25" t="str">
        <f>IMDIV(COMPLEX(1-1/3*($B25*r0/c0)^2,$B25*r0/c0),COMPLEX(1,1/3*$B25*r0/c0))</f>
        <v>0.999993306472269+5.1744052174847E-003i</v>
      </c>
      <c r="D25">
        <f>20*LOG(IMABS(C25))</f>
        <v>5.814060520743653E-05</v>
      </c>
      <c r="E25">
        <f>IMARGUMENT(C25)/PI()*180</f>
        <v>0.29647091893933325</v>
      </c>
      <c r="F25">
        <f>1/(1+(1/3*$B25*r0/c0)^2)</f>
        <v>0.9999933064722687</v>
      </c>
      <c r="G25">
        <f>(2/3*$B25*r0/c0+1/9*($B25*r0/c0)^3)/(1+(1/3*$B25*r0/c0)^2)</f>
        <v>0.005174405217484699</v>
      </c>
      <c r="H25">
        <f t="shared" si="1"/>
        <v>5.814060520455239E-05</v>
      </c>
      <c r="I25">
        <f t="shared" si="2"/>
        <v>0.29647091893933325</v>
      </c>
      <c r="K25" t="str">
        <f>IMDIV(COMPLEX(1-1/3*($B25*r0/c0)^2,1/3*$B25*r0/c0),COMPLEX(1,1/3*$B25*r0/c0))</f>
        <v>0.999979919416806+5.1952363352379E-008i</v>
      </c>
      <c r="L25">
        <f>20*LOG(SQRT(6)*IMABS(K25))</f>
        <v>7.781338084355728</v>
      </c>
      <c r="M25">
        <f>IMARGUMENT(K25)/PI()*180</f>
        <v>2.9767109299129156E-06</v>
      </c>
      <c r="N25">
        <f>SQRT(6)*(1-2/9*($B25*r0/c0)^2)/(1+(1/3*$B25*r0/c0)^2)</f>
        <v>2.4494405556006145</v>
      </c>
      <c r="O25">
        <f>SQRT(6)*(1/9*($B25*r0/c0)^3)/(1+(1/3*$B25*r0/c0)^2)</f>
        <v>1.2725678114569953E-07</v>
      </c>
      <c r="P25">
        <f t="shared" si="3"/>
        <v>7.781338084355726</v>
      </c>
      <c r="Q25">
        <f t="shared" si="4"/>
        <v>2.976710929929349E-06</v>
      </c>
    </row>
    <row r="26" spans="1:17" ht="12.75">
      <c r="A26">
        <v>29</v>
      </c>
      <c r="B26">
        <f t="shared" si="0"/>
        <v>182.212373908208</v>
      </c>
      <c r="C26" t="str">
        <f>IMDIV(COMPLEX(1-1/3*($B26*r0/c0)^2,$B26*r0/c0),COMPLEX(1,1/3*$B26*r0/c0))</f>
        <v>0.999992819828976+5.35920670782975E-003i</v>
      </c>
      <c r="D26">
        <f>20*LOG(IMABS(C26))</f>
        <v>6.23677403827044E-05</v>
      </c>
      <c r="E26">
        <f>IMARGUMENT(C26)/PI()*180</f>
        <v>0.3070591909435362</v>
      </c>
      <c r="F26">
        <f>1/(1+(1/3*$B26*r0/c0)^2)</f>
        <v>0.9999928198289763</v>
      </c>
      <c r="G26">
        <f>(2/3*$B26*r0/c0+1/9*($B26*r0/c0)^3)/(1+(1/3*$B26*r0/c0)^2)</f>
        <v>0.005359206707829755</v>
      </c>
      <c r="H26">
        <f t="shared" si="1"/>
        <v>6.236774038389338E-05</v>
      </c>
      <c r="I26">
        <f t="shared" si="2"/>
        <v>0.3070591909435364</v>
      </c>
      <c r="K26" t="str">
        <f>IMDIV(COMPLEX(1-1/3*($B26*r0/c0)^2,1/3*$B26*r0/c0),COMPLEX(1,1/3*$B26*r0/c0))</f>
        <v>0.999978459486929+5.77198238517904E-008i</v>
      </c>
      <c r="L26">
        <f>20*LOG(SQRT(6)*IMABS(K26))</f>
        <v>7.78132540330204</v>
      </c>
      <c r="M26">
        <f>IMARGUMENT(K26)/PI()*180</f>
        <v>3.307173539160977E-06</v>
      </c>
      <c r="N26">
        <f>SQRT(6)*(1-2/9*($B26*r0/c0)^2)/(1+(1/3*$B26*r0/c0)^2)</f>
        <v>2.449436979517355</v>
      </c>
      <c r="O26">
        <f>SQRT(6)*(1/9*($B26*r0/c0)^3)/(1+(1/3*$B26*r0/c0)^2)</f>
        <v>1.4138411648024305E-07</v>
      </c>
      <c r="P26">
        <f t="shared" si="3"/>
        <v>7.781325403302036</v>
      </c>
      <c r="Q26">
        <f t="shared" si="4"/>
        <v>3.307173539161696E-06</v>
      </c>
    </row>
    <row r="27" spans="1:17" ht="12.75">
      <c r="A27">
        <v>30</v>
      </c>
      <c r="B27">
        <f t="shared" si="0"/>
        <v>188.49555921538757</v>
      </c>
      <c r="C27" t="str">
        <f>IMDIV(COMPLEX(1-1/3*($B27*r0/c0)^2,$B27*r0/c0),COMPLEX(1,1/3*$B27*r0/c0))</f>
        <v>0.99999231611098+5.54400833543724E-003i</v>
      </c>
      <c r="D27">
        <f>20*LOG(IMABS(C27))</f>
        <v>6.674320693348575E-05</v>
      </c>
      <c r="E27">
        <f>IMARGUMENT(C27)/PI()*180</f>
        <v>0.3176474655682663</v>
      </c>
      <c r="F27">
        <f>1/(1+(1/3*$B27*r0/c0)^2)</f>
        <v>0.9999923161109794</v>
      </c>
      <c r="G27">
        <f>(2/3*$B27*r0/c0+1/9*($B27*r0/c0)^3)/(1+(1/3*$B27*r0/c0)^2)</f>
        <v>0.00554400833543725</v>
      </c>
      <c r="H27">
        <f t="shared" si="1"/>
        <v>6.674320692716709E-05</v>
      </c>
      <c r="I27">
        <f t="shared" si="2"/>
        <v>0.31764746556826706</v>
      </c>
      <c r="K27" t="str">
        <f>IMDIV(COMPLEX(1-1/3*($B27*r0/c0)^2,1/3*$B27*r0/c0),COMPLEX(1,1/3*$B27*r0/c0))</f>
        <v>0.999976948332939+6.38990716700626E-008i</v>
      </c>
      <c r="L27">
        <f>20*LOG(SQRT(6)*IMABS(K27))</f>
        <v>7.781312277292601</v>
      </c>
      <c r="M27">
        <f>IMARGUMENT(K27)/PI()*180</f>
        <v>3.6612315189885556E-06</v>
      </c>
      <c r="N27">
        <f>SQRT(6)*(1-2/9*($B27*r0/c0)^2)/(1+(1/3*$B27*r0/c0)^2)</f>
        <v>2.4494332779611563</v>
      </c>
      <c r="O27">
        <f>SQRT(6)*(1/9*($B27*r0/c0)^3)/(1+(1/3*$B27*r0/c0)^2)</f>
        <v>1.565201206311946E-07</v>
      </c>
      <c r="P27">
        <f t="shared" si="3"/>
        <v>7.781312277292596</v>
      </c>
      <c r="Q27">
        <f t="shared" si="4"/>
        <v>3.661231519035554E-06</v>
      </c>
    </row>
    <row r="28" spans="1:17" ht="12.75">
      <c r="A28">
        <v>30.7</v>
      </c>
      <c r="B28">
        <f t="shared" si="0"/>
        <v>192.89378893041328</v>
      </c>
      <c r="C28" t="str">
        <f>IMDIV(COMPLEX(1-1/3*($B28*r0/c0)^2,$B28*r0/c0),COMPLEX(1,1/3*$B28*r0/c0))</f>
        <v>0.99999195334896+5.67336955896815E-003i</v>
      </c>
      <c r="D28">
        <f>20*LOG(IMABS(C28))</f>
        <v>6.989429126736176E-05</v>
      </c>
      <c r="E28">
        <f>IMARGUMENT(C28)/PI()*180</f>
        <v>0.32505925941314157</v>
      </c>
      <c r="F28">
        <f>1/(1+(1/3*$B28*r0/c0)^2)</f>
        <v>0.9999919533489601</v>
      </c>
      <c r="G28">
        <f>(2/3*$B28*r0/c0+1/9*($B28*r0/c0)^3)/(1+(1/3*$B28*r0/c0)^2)</f>
        <v>0.005673369558968144</v>
      </c>
      <c r="H28">
        <f t="shared" si="1"/>
        <v>6.989429126879786E-05</v>
      </c>
      <c r="I28">
        <f t="shared" si="2"/>
        <v>0.3250592594131411</v>
      </c>
      <c r="K28" t="str">
        <f>IMDIV(COMPLEX(1-1/3*($B28*r0/c0)^2,1/3*$B28*r0/c0),COMPLEX(1,1/3*$B28*r0/c0))</f>
        <v>0.99997586004688+6.84771620860909E-008i</v>
      </c>
      <c r="L28">
        <f>20*LOG(SQRT(6)*IMABS(K28))</f>
        <v>7.781302824336949</v>
      </c>
      <c r="M28">
        <f>IMARGUMENT(K28)/PI()*180</f>
        <v>3.923547094809191E-06</v>
      </c>
      <c r="N28">
        <f>SQRT(6)*(1-2/9*($B28*r0/c0)^2)/(1+(1/3*$B28*r0/c0)^2)</f>
        <v>2.44943061221562</v>
      </c>
      <c r="O28">
        <f>SQRT(6)*(1/9*($B28*r0/c0)^3)/(1+(1/3*$B28*r0/c0)^2)</f>
        <v>1.6773410614292604E-07</v>
      </c>
      <c r="P28">
        <f t="shared" si="3"/>
        <v>7.781302824336954</v>
      </c>
      <c r="Q28">
        <f t="shared" si="4"/>
        <v>3.923547094765804E-06</v>
      </c>
    </row>
    <row r="29" spans="1:17" ht="12.75">
      <c r="A29">
        <v>31.5</v>
      </c>
      <c r="B29">
        <f t="shared" si="0"/>
        <v>197.92033717615698</v>
      </c>
      <c r="C29" t="str">
        <f>IMDIV(COMPLEX(1-1/3*($B29*r0/c0)^2,$B29*r0/c0),COMPLEX(1,1/3*$B29*r0/c0))</f>
        <v>0.999991528519027+5.82121104456889E-003i</v>
      </c>
      <c r="D29">
        <f>20*LOG(IMABS(C29))</f>
        <v>7.358453051626748E-05</v>
      </c>
      <c r="E29">
        <f>IMARGUMENT(C29)/PI()*180</f>
        <v>0.33352988261635197</v>
      </c>
      <c r="F29">
        <f>1/(1+(1/3*$B29*r0/c0)^2)</f>
        <v>0.9999915285190271</v>
      </c>
      <c r="G29">
        <f>(2/3*$B29*r0/c0+1/9*($B29*r0/c0)^3)/(1+(1/3*$B29*r0/c0)^2)</f>
        <v>0.005821211044568891</v>
      </c>
      <c r="H29">
        <f t="shared" si="1"/>
        <v>7.358453051704869E-05</v>
      </c>
      <c r="I29">
        <f t="shared" si="2"/>
        <v>0.33352988261635197</v>
      </c>
      <c r="K29" t="str">
        <f>IMDIV(COMPLEX(1-1/3*($B29*r0/c0)^2,1/3*$B29*r0/c0),COMPLEX(1,1/3*$B29*r0/c0))</f>
        <v>0.999974585557081+7.39711045841668E-008i</v>
      </c>
      <c r="L29">
        <f>20*LOG(SQRT(6)*IMABS(K29))</f>
        <v>7.781291753984922</v>
      </c>
      <c r="M29">
        <f>IMARGUMENT(K29)/PI()*180</f>
        <v>4.2383398136388314E-06</v>
      </c>
      <c r="N29">
        <f>SQRT(6)*(1-2/9*($B29*r0/c0)^2)/(1+(1/3*$B29*r0/c0)^2)</f>
        <v>2.449427490365929</v>
      </c>
      <c r="O29">
        <f>SQRT(6)*(1/9*($B29*r0/c0)^3)/(1+(1/3*$B29*r0/c0)^2)</f>
        <v>1.8119146193954057E-07</v>
      </c>
      <c r="P29">
        <f t="shared" si="3"/>
        <v>7.781291753984924</v>
      </c>
      <c r="Q29">
        <f t="shared" si="4"/>
        <v>4.238339813598652E-06</v>
      </c>
    </row>
    <row r="30" spans="1:17" ht="12.75">
      <c r="A30">
        <v>32.5</v>
      </c>
      <c r="B30">
        <f t="shared" si="0"/>
        <v>204.20352248333654</v>
      </c>
      <c r="C30" t="str">
        <f>IMDIV(COMPLEX(1-1/3*($B30*r0/c0)^2,$B30*r0/c0),COMPLEX(1,1/3*$B30*r0/c0))</f>
        <v>0.999990982114499+6.00601303603909E-003i</v>
      </c>
      <c r="D30">
        <f>20*LOG(IMABS(C30))</f>
        <v>7.833083045833675E-05</v>
      </c>
      <c r="E30">
        <f>IMARGUMENT(C30)/PI()*180</f>
        <v>0.3441181641873883</v>
      </c>
      <c r="F30">
        <f>1/(1+(1/3*$B30*r0/c0)^2)</f>
        <v>0.9999909821144988</v>
      </c>
      <c r="G30">
        <f>(2/3*$B30*r0/c0+1/9*($B30*r0/c0)^3)/(1+(1/3*$B30*r0/c0)^2)</f>
        <v>0.0060060130360390825</v>
      </c>
      <c r="H30">
        <f t="shared" si="1"/>
        <v>7.833083045706643E-05</v>
      </c>
      <c r="I30">
        <f t="shared" si="2"/>
        <v>0.34411816418738794</v>
      </c>
      <c r="K30" t="str">
        <f>IMDIV(COMPLEX(1-1/3*($B30*r0/c0)^2,1/3*$B30*r0/c0),COMPLEX(1,1/3*$B30*r0/c0))</f>
        <v>0.999972946343497+8.12419404995356E-008i</v>
      </c>
      <c r="L30">
        <f>20*LOG(SQRT(6)*IMABS(K30))</f>
        <v>7.781277515583113</v>
      </c>
      <c r="M30">
        <f>IMARGUMENT(K30)/PI()*180</f>
        <v>4.654946243393043E-06</v>
      </c>
      <c r="N30">
        <f>SQRT(6)*(1-2/9*($B30*r0/c0)^2)/(1+(1/3*$B30*r0/c0)^2)</f>
        <v>2.4494234751290684</v>
      </c>
      <c r="O30">
        <f>SQRT(6)*(1/9*($B30*r0/c0)^3)/(1+(1/3*$B30*r0/c0)^2)</f>
        <v>1.9900129993956221E-07</v>
      </c>
      <c r="P30">
        <f t="shared" si="3"/>
        <v>7.7812775155831115</v>
      </c>
      <c r="Q30">
        <f t="shared" si="4"/>
        <v>4.654946243443301E-06</v>
      </c>
    </row>
    <row r="31" spans="1:17" ht="12.75">
      <c r="A31">
        <v>33.5</v>
      </c>
      <c r="B31">
        <f t="shared" si="0"/>
        <v>210.48670779051614</v>
      </c>
      <c r="C31" t="str">
        <f>IMDIV(COMPLEX(1-1/3*($B31*r0/c0)^2,$B31*r0/c0),COMPLEX(1,1/3*$B31*r0/c0))</f>
        <v>0.999990418635455+6.19081518133693E-003i</v>
      </c>
      <c r="D31">
        <f>20*LOG(IMABS(C31))</f>
        <v>8.322546585490049E-05</v>
      </c>
      <c r="E31">
        <f>IMARGUMENT(C31)/PI()*180</f>
        <v>0.35470644869491946</v>
      </c>
      <c r="F31">
        <f>1/(1+(1/3*$B31*r0/c0)^2)</f>
        <v>0.9999904186354547</v>
      </c>
      <c r="G31">
        <f>(2/3*$B31*r0/c0+1/9*($B31*r0/c0)^3)/(1+(1/3*$B31*r0/c0)^2)</f>
        <v>0.006190815181336935</v>
      </c>
      <c r="H31">
        <f t="shared" si="1"/>
        <v>8.322546585238767E-05</v>
      </c>
      <c r="I31">
        <f t="shared" si="2"/>
        <v>0.35470644869491985</v>
      </c>
      <c r="K31" t="str">
        <f>IMDIV(COMPLEX(1-1/3*($B31*r0/c0)^2,1/3*$B31*r0/c0),COMPLEX(1,1/3*$B31*r0/c0))</f>
        <v>0.999971255906364+8.8974259379401E-008i</v>
      </c>
      <c r="L31">
        <f>20*LOG(SQRT(6)*IMABS(K31))</f>
        <v>7.781262832223092</v>
      </c>
      <c r="M31">
        <f>IMARGUMENT(K31)/PI()*180</f>
        <v>5.097996085018766E-06</v>
      </c>
      <c r="N31">
        <f>SQRT(6)*(1-2/9*($B31*r0/c0)^2)/(1+(1/3*$B31*r0/c0)^2)</f>
        <v>2.449419334420651</v>
      </c>
      <c r="O31">
        <f>SQRT(6)*(1/9*($B31*r0/c0)^3)/(1+(1/3*$B31*r0/c0)^2)</f>
        <v>2.1794153572304862E-07</v>
      </c>
      <c r="P31">
        <f t="shared" si="3"/>
        <v>7.781262832223091</v>
      </c>
      <c r="Q31">
        <f t="shared" si="4"/>
        <v>5.0979960850532905E-06</v>
      </c>
    </row>
    <row r="32" spans="1:17" ht="12.75">
      <c r="A32">
        <v>34.5</v>
      </c>
      <c r="B32">
        <f t="shared" si="0"/>
        <v>216.76989309769573</v>
      </c>
      <c r="C32" t="str">
        <f>IMDIV(COMPLEX(1-1/3*($B32*r0/c0)^2,$B32*r0/c0),COMPLEX(1,1/3*$B32*r0/c0))</f>
        <v>0.999989838081952+6.3756174851953E-003i</v>
      </c>
      <c r="D32">
        <f>20*LOG(IMABS(C32))</f>
        <v>8.826843795181032E-05</v>
      </c>
      <c r="E32">
        <f>IMARGUMENT(C32)/PI()*180</f>
        <v>0.36529473622920583</v>
      </c>
      <c r="F32">
        <f>1/(1+(1/3*$B32*r0/c0)^2)</f>
        <v>0.9999898380819521</v>
      </c>
      <c r="G32">
        <f>(2/3*$B32*r0/c0+1/9*($B32*r0/c0)^3)/(1+(1/3*$B32*r0/c0)^2)</f>
        <v>0.006375617485195299</v>
      </c>
      <c r="H32">
        <f t="shared" si="1"/>
        <v>8.826843795168971E-05</v>
      </c>
      <c r="I32">
        <f t="shared" si="2"/>
        <v>0.36529473622920566</v>
      </c>
      <c r="K32" t="str">
        <f>IMDIV(COMPLEX(1-1/3*($B32*r0/c0)^2,1/3*$B32*r0/c0),COMPLEX(1,1/3*$B32*r0/c0))</f>
        <v>0.999969514245856+9.71822598062283E-008i</v>
      </c>
      <c r="L32">
        <f>20*LOG(SQRT(6)*IMABS(K32))</f>
        <v>7.781247703904114</v>
      </c>
      <c r="M32">
        <f>IMARGUMENT(K32)/PI()*180</f>
        <v>5.5683030843595505E-06</v>
      </c>
      <c r="N32">
        <f>SQRT(6)*(1-2/9*($B32*r0/c0)^2)/(1+(1/3*$B32*r0/c0)^2)</f>
        <v>2.449415068241102</v>
      </c>
      <c r="O32">
        <f>SQRT(6)*(1/9*($B32*r0/c0)^3)/(1+(1/3*$B32*r0/c0)^2)</f>
        <v>2.3804694857172536E-07</v>
      </c>
      <c r="P32">
        <f t="shared" si="3"/>
        <v>7.781247703904119</v>
      </c>
      <c r="Q32">
        <f t="shared" si="4"/>
        <v>5.568303084263158E-06</v>
      </c>
    </row>
    <row r="33" spans="1:17" ht="12.75">
      <c r="A33">
        <v>35.5</v>
      </c>
      <c r="B33">
        <f t="shared" si="0"/>
        <v>223.05307840487532</v>
      </c>
      <c r="C33" t="str">
        <f>IMDIV(COMPLEX(1-1/3*($B33*r0/c0)^2,$B33*r0/c0),COMPLEX(1,1/3*$B33*r0/c0))</f>
        <v>0.999989240454051+6.56041995234701E-003i</v>
      </c>
      <c r="D33">
        <f>20*LOG(IMABS(C33))</f>
        <v>9.34597480528884E-05</v>
      </c>
      <c r="E33">
        <f>IMARGUMENT(C33)/PI()*180</f>
        <v>0.3758830268804947</v>
      </c>
      <c r="F33">
        <f>1/(1+(1/3*$B33*r0/c0)^2)</f>
        <v>0.9999892404540506</v>
      </c>
      <c r="G33">
        <f>(2/3*$B33*r0/c0+1/9*($B33*r0/c0)^3)/(1+(1/3*$B33*r0/c0)^2)</f>
        <v>0.006560419952347012</v>
      </c>
      <c r="H33">
        <f t="shared" si="1"/>
        <v>9.345974804919456E-05</v>
      </c>
      <c r="I33">
        <f t="shared" si="2"/>
        <v>0.3758830268804949</v>
      </c>
      <c r="K33" t="str">
        <f>IMDIV(COMPLEX(1-1/3*($B33*r0/c0)^2,1/3*$B33*r0/c0),COMPLEX(1,1/3*$B33*r0/c0))</f>
        <v>0.999967721362152+1.05880140274322E-007i</v>
      </c>
      <c r="L33">
        <f>20*LOG(SQRT(6)*IMABS(K33))</f>
        <v>7.781232130625412</v>
      </c>
      <c r="M33">
        <f>IMARGUMENT(K33)/PI()*180</f>
        <v>6.066680996170573E-06</v>
      </c>
      <c r="N33">
        <f>SQRT(6)*(1-2/9*($B33*r0/c0)^2)/(1+(1/3*$B33*r0/c0)^2)</f>
        <v>2.449410676590858</v>
      </c>
      <c r="O33">
        <f>SQRT(6)*(1/9*($B33*r0/c0)^3)/(1+(1/3*$B33*r0/c0)^2)</f>
        <v>2.593523175683663E-07</v>
      </c>
      <c r="P33">
        <f t="shared" si="3"/>
        <v>7.781232130625412</v>
      </c>
      <c r="Q33">
        <f t="shared" si="4"/>
        <v>6.066680996216667E-06</v>
      </c>
    </row>
    <row r="34" spans="1:17" ht="12.75">
      <c r="A34">
        <v>36.5</v>
      </c>
      <c r="B34">
        <f t="shared" si="0"/>
        <v>229.3362637120549</v>
      </c>
      <c r="C34" t="str">
        <f>IMDIV(COMPLEX(1-1/3*($B34*r0/c0)^2,$B34*r0/c0),COMPLEX(1,1/3*$B34*r0/c0))</f>
        <v>0.999988625751812+6.74522258752487E-003i</v>
      </c>
      <c r="D34">
        <f>20*LOG(IMABS(C34))</f>
        <v>9.879939747942583E-05</v>
      </c>
      <c r="E34">
        <f>IMARGUMENT(C34)/PI()*180</f>
        <v>0.3864713207390274</v>
      </c>
      <c r="F34">
        <f>1/(1+(1/3*$B34*r0/c0)^2)</f>
        <v>0.9999886257518116</v>
      </c>
      <c r="G34">
        <f>(2/3*$B34*r0/c0+1/9*($B34*r0/c0)^3)/(1+(1/3*$B34*r0/c0)^2)</f>
        <v>0.006745222587524879</v>
      </c>
      <c r="H34">
        <f t="shared" si="1"/>
        <v>9.879939747502524E-05</v>
      </c>
      <c r="I34">
        <f t="shared" si="2"/>
        <v>0.38647132073902807</v>
      </c>
      <c r="K34" t="str">
        <f>IMDIV(COMPLEX(1-1/3*($B34*r0/c0)^2,1/3*$B34*r0/c0),COMPLEX(1,1/3*$B34*r0/c0))</f>
        <v>0.999965877255435+1.15082099208218E-007i</v>
      </c>
      <c r="L34">
        <f>20*LOG(SQRT(6)*IMABS(K34))</f>
        <v>7.78121611238618</v>
      </c>
      <c r="M34">
        <f>IMARGUMENT(K34)/PI()*180</f>
        <v>6.593943585589342E-06</v>
      </c>
      <c r="N34">
        <f>SQRT(6)*(1-2/9*($B34*r0/c0)^2)/(1+(1/3*$B34*r0/c0)^2)</f>
        <v>2.4494061594703695</v>
      </c>
      <c r="O34">
        <f>SQRT(6)*(1/9*($B34*r0/c0)^3)/(1+(1/3*$B34*r0/c0)^2)</f>
        <v>2.8189242159085475E-07</v>
      </c>
      <c r="P34">
        <f t="shared" si="3"/>
        <v>7.7812161123861765</v>
      </c>
      <c r="Q34">
        <f t="shared" si="4"/>
        <v>6.593943585644753E-06</v>
      </c>
    </row>
    <row r="35" spans="1:17" ht="12.75">
      <c r="A35">
        <v>37.5</v>
      </c>
      <c r="B35">
        <f t="shared" si="0"/>
        <v>235.61944901923448</v>
      </c>
      <c r="C35" t="str">
        <f>IMDIV(COMPLEX(1-1/3*($B35*r0/c0)^2,$B35*r0/c0),COMPLEX(1,1/3*$B35*r0/c0))</f>
        <v>0.999987993975298+6.93002539546173E-003i</v>
      </c>
      <c r="D35">
        <f>20*LOG(IMABS(C35))</f>
        <v>0.00010428738759718311</v>
      </c>
      <c r="E35">
        <f>IMARGUMENT(C35)/PI()*180</f>
        <v>0.3970596178950394</v>
      </c>
      <c r="F35">
        <f>1/(1+(1/3*$B35*r0/c0)^2)</f>
        <v>0.9999879939752977</v>
      </c>
      <c r="G35">
        <f>(2/3*$B35*r0/c0+1/9*($B35*r0/c0)^3)/(1+(1/3*$B35*r0/c0)^2)</f>
        <v>0.0069300253954616775</v>
      </c>
      <c r="H35">
        <f t="shared" si="1"/>
        <v>0.00010428738759327638</v>
      </c>
      <c r="I35">
        <f t="shared" si="2"/>
        <v>0.3970596178950366</v>
      </c>
      <c r="K35" t="str">
        <f>IMDIV(COMPLEX(1-1/3*($B35*r0/c0)^2,1/3*$B35*r0/c0),COMPLEX(1,1/3*$B35*r0/c0))</f>
        <v>0.999963981925893+1.24802334938143E-007i</v>
      </c>
      <c r="L35">
        <f>20*LOG(SQRT(6)*IMABS(K35))</f>
        <v>7.781199649185588</v>
      </c>
      <c r="M35">
        <f>IMARGUMENT(K35)/PI()*180</f>
        <v>7.150904627146447E-06</v>
      </c>
      <c r="N35">
        <f>SQRT(6)*(1-2/9*($B35*r0/c0)^2)/(1+(1/3*$B35*r0/c0)^2)</f>
        <v>2.449401516880098</v>
      </c>
      <c r="O35">
        <f>SQRT(6)*(1/9*($B35*r0/c0)^3)/(1+(1/3*$B35*r0/c0)^2)</f>
        <v>3.0570203930624654E-07</v>
      </c>
      <c r="P35">
        <f t="shared" si="3"/>
        <v>7.78119964918559</v>
      </c>
      <c r="Q35">
        <f t="shared" si="4"/>
        <v>7.150904627143515E-06</v>
      </c>
    </row>
    <row r="36" spans="1:17" ht="12.75">
      <c r="A36">
        <v>38.7</v>
      </c>
      <c r="B36">
        <f t="shared" si="0"/>
        <v>243.15927138785</v>
      </c>
      <c r="C36" t="str">
        <f>IMDIV(COMPLEX(1-1/3*($B36*r0/c0)^2,$B36*r0/c0),COMPLEX(1,1/3*$B36*r0/c0))</f>
        <v>0.999987213305529+7.15178899969138E-003i</v>
      </c>
      <c r="D36">
        <f>20*LOG(IMABS(C36))</f>
        <v>0.00011106878742513871</v>
      </c>
      <c r="E36">
        <f>IMARGUMENT(C36)/PI()*180</f>
        <v>0.40976557896194893</v>
      </c>
      <c r="F36">
        <f>1/(1+(1/3*$B36*r0/c0)^2)</f>
        <v>0.9999872133055299</v>
      </c>
      <c r="G36">
        <f>(2/3*$B36*r0/c0+1/9*($B36*r0/c0)^3)/(1+(1/3*$B36*r0/c0)^2)</f>
        <v>0.007151788999691337</v>
      </c>
      <c r="H36">
        <f t="shared" si="1"/>
        <v>0.00011106878743395097</v>
      </c>
      <c r="I36">
        <f t="shared" si="2"/>
        <v>0.40976557896194615</v>
      </c>
      <c r="K36" t="str">
        <f>IMDIV(COMPLEX(1-1/3*($B36*r0/c0)^2,1/3*$B36*r0/c0),COMPLEX(1,1/3*$B36*r0/c0))</f>
        <v>0.999961639916589+1.37170734303424E-007i</v>
      </c>
      <c r="L36">
        <f>20*LOG(SQRT(6)*IMABS(K36))</f>
        <v>7.781179305994713</v>
      </c>
      <c r="M36">
        <f>IMARGUMENT(K36)/PI()*180</f>
        <v>7.859605643424591E-06</v>
      </c>
      <c r="N36">
        <f>SQRT(6)*(1-2/9*($B36*r0/c0)^2)/(1+(1/3*$B36*r0/c0)^2)</f>
        <v>2.449395780152331</v>
      </c>
      <c r="O36">
        <f>SQRT(6)*(1/9*($B36*r0/c0)^3)/(1+(1/3*$B36*r0/c0)^2)</f>
        <v>3.359983066817449E-07</v>
      </c>
      <c r="P36">
        <f t="shared" si="3"/>
        <v>7.7811793059947165</v>
      </c>
      <c r="Q36">
        <f t="shared" si="4"/>
        <v>7.859605643318649E-06</v>
      </c>
    </row>
    <row r="37" spans="1:17" ht="12.75">
      <c r="A37">
        <v>40</v>
      </c>
      <c r="B37">
        <f t="shared" si="0"/>
        <v>251.32741228718345</v>
      </c>
      <c r="C37" t="str">
        <f>IMDIV(COMPLEX(1-1/3*($B37*r0/c0)^2,$B37*r0/c0),COMPLEX(1,1/3*$B37*r0/c0))</f>
        <v>0.99998633983449+7.3920332021826E-003i</v>
      </c>
      <c r="D37">
        <f>20*LOG(IMABS(C37))</f>
        <v>0.00011865636273728408</v>
      </c>
      <c r="E37">
        <f>IMARGUMENT(C37)/PI()*180</f>
        <v>0.42353037580357045</v>
      </c>
      <c r="F37">
        <f>1/(1+(1/3*$B37*r0/c0)^2)</f>
        <v>0.9999863398344905</v>
      </c>
      <c r="G37">
        <f>(2/3*$B37*r0/c0+1/9*($B37*r0/c0)^3)/(1+(1/3*$B37*r0/c0)^2)</f>
        <v>0.007392033202182585</v>
      </c>
      <c r="H37">
        <f t="shared" si="1"/>
        <v>0.00011865636274203001</v>
      </c>
      <c r="I37">
        <f t="shared" si="2"/>
        <v>0.42353037580356945</v>
      </c>
      <c r="K37" t="str">
        <f>IMDIV(COMPLEX(1-1/3*($B37*r0/c0)^2,1/3*$B37*r0/c0),COMPLEX(1,1/3*$B37*r0/c0))</f>
        <v>0.999959019503471+1.514635609832E-007i</v>
      </c>
      <c r="L37">
        <f>20*LOG(SQRT(6)*IMABS(K37))</f>
        <v>7.7811565444726245</v>
      </c>
      <c r="M37">
        <f>IMARGUMENT(K37)/PI()*180</f>
        <v>8.678578446813576E-06</v>
      </c>
      <c r="N37">
        <f>SQRT(6)*(1-2/9*($B37*r0/c0)^2)/(1+(1/3*$B37*r0/c0)^2)</f>
        <v>2.449389361477277</v>
      </c>
      <c r="O37">
        <f>SQRT(6)*(1/9*($B37*r0/c0)^3)/(1+(1/3*$B37*r0/c0)^2)</f>
        <v>3.7100843903168024E-07</v>
      </c>
      <c r="P37">
        <f t="shared" si="3"/>
        <v>7.78115654447263</v>
      </c>
      <c r="Q37">
        <f t="shared" si="4"/>
        <v>8.678578446764857E-06</v>
      </c>
    </row>
    <row r="38" spans="1:17" ht="12.75">
      <c r="A38">
        <v>41.2</v>
      </c>
      <c r="B38">
        <f t="shared" si="0"/>
        <v>258.867234655799</v>
      </c>
      <c r="C38" t="str">
        <f>IMDIV(COMPLEX(1-1/3*($B38*r0/c0)^2,$B38*r0/c0),COMPLEX(1,1/3*$B38*r0/c0))</f>
        <v>0.999985507942467+7.61379736515377E-003i</v>
      </c>
      <c r="D38">
        <f>20*LOG(IMABS(C38))</f>
        <v>0.00012588279700621866</v>
      </c>
      <c r="E38">
        <f>IMARGUMENT(C38)/PI()*180</f>
        <v>0.4362363475342172</v>
      </c>
      <c r="F38">
        <f>1/(1+(1/3*$B38*r0/c0)^2)</f>
        <v>0.999985507942467</v>
      </c>
      <c r="G38">
        <f>(2/3*$B38*r0/c0+1/9*($B38*r0/c0)^3)/(1+(1/3*$B38*r0/c0)^2)</f>
        <v>0.007613797365153765</v>
      </c>
      <c r="H38">
        <f t="shared" si="1"/>
        <v>0.00012588279700675287</v>
      </c>
      <c r="I38">
        <f t="shared" si="2"/>
        <v>0.4362363475342169</v>
      </c>
      <c r="K38" t="str">
        <f>IMDIV(COMPLEX(1-1/3*($B38*r0/c0)^2,1/3*$B38*r0/c0),COMPLEX(1,1/3*$B38*r0/c0))</f>
        <v>0.9999565238274+1.65508184916152E-007i</v>
      </c>
      <c r="L38">
        <f>20*LOG(SQRT(6)*IMABS(K38))</f>
        <v>7.781134866390289</v>
      </c>
      <c r="M38">
        <f>IMARGUMENT(K38)/PI()*180</f>
        <v>9.48333276957853E-06</v>
      </c>
      <c r="N38">
        <f>SQRT(6)*(1-2/9*($B38*r0/c0)^2)/(1+(1/3*$B38*r0/c0)^2)</f>
        <v>2.449383248344341</v>
      </c>
      <c r="O38">
        <f>SQRT(6)*(1/9*($B38*r0/c0)^3)/(1+(1/3*$B38*r0/c0)^2)</f>
        <v>4.0541060129503776E-07</v>
      </c>
      <c r="P38">
        <f t="shared" si="3"/>
        <v>7.781134866390299</v>
      </c>
      <c r="Q38">
        <f t="shared" si="4"/>
        <v>9.48333276949108E-06</v>
      </c>
    </row>
    <row r="39" spans="1:17" ht="12.75">
      <c r="A39">
        <v>42.5</v>
      </c>
      <c r="B39">
        <f t="shared" si="0"/>
        <v>267.0353755551324</v>
      </c>
      <c r="C39" t="str">
        <f>IMDIV(COMPLEX(1-1/3*($B39*r0/c0)^2,$B39*r0/c0),COMPLEX(1,1/3*$B39*r0/c0))</f>
        <v>0.999984578980935+7.85404219217472E-003i</v>
      </c>
      <c r="D39">
        <f>20*LOG(IMABS(C39))</f>
        <v>0.00013395249910997046</v>
      </c>
      <c r="E39">
        <f>IMARGUMENT(C39)/PI()*180</f>
        <v>0.450001156294627</v>
      </c>
      <c r="F39">
        <f>1/(1+(1/3*$B39*r0/c0)^2)</f>
        <v>0.9999845789809347</v>
      </c>
      <c r="G39">
        <f>(2/3*$B39*r0/c0+1/9*($B39*r0/c0)^3)/(1+(1/3*$B39*r0/c0)^2)</f>
        <v>0.00785404219217474</v>
      </c>
      <c r="H39">
        <f t="shared" si="1"/>
        <v>0.0001339524991096034</v>
      </c>
      <c r="I39">
        <f t="shared" si="2"/>
        <v>0.4500011562946283</v>
      </c>
      <c r="K39" t="str">
        <f>IMDIV(COMPLEX(1-1/3*($B39*r0/c0)^2,1/3*$B39*r0/c0),COMPLEX(1,1/3*$B39*r0/c0))</f>
        <v>0.999953736942804+1.8167460077267E-007i</v>
      </c>
      <c r="L39">
        <f>20*LOG(SQRT(6)*IMABS(K39))</f>
        <v>7.781110658732091</v>
      </c>
      <c r="M39">
        <f>IMARGUMENT(K39)/PI()*180</f>
        <v>1.0409669452131296E-05</v>
      </c>
      <c r="N39">
        <f>SQRT(6)*(1-2/9*($B39*r0/c0)^2)/(1+(1/3*$B39*r0/c0)^2)</f>
        <v>2.4493764218991068</v>
      </c>
      <c r="O39">
        <f>SQRT(6)*(1/9*($B39*r0/c0)^3)/(1+(1/3*$B39*r0/c0)^2)</f>
        <v>4.4501007111755804E-07</v>
      </c>
      <c r="P39">
        <f t="shared" si="3"/>
        <v>7.781110658732092</v>
      </c>
      <c r="Q39">
        <f t="shared" si="4"/>
        <v>1.0409669452147063E-05</v>
      </c>
    </row>
    <row r="40" spans="1:17" ht="12.75">
      <c r="A40">
        <v>43.7</v>
      </c>
      <c r="B40">
        <f t="shared" si="0"/>
        <v>274.57519792374796</v>
      </c>
      <c r="C40" t="str">
        <f>IMDIV(COMPLEX(1-1/3*($B40*r0/c0)^2,$B40*r0/c0),COMPLEX(1,1/3*$B40*r0/c0))</f>
        <v>0.999983695867188+8.07580694938217E-003i</v>
      </c>
      <c r="D40">
        <f>20*LOG(IMABS(C40))</f>
        <v>0.00014162397936098644</v>
      </c>
      <c r="E40">
        <f>IMARGUMENT(C40)/PI()*180</f>
        <v>0.4627071393654037</v>
      </c>
      <c r="F40">
        <f>1/(1+(1/3*$B40*r0/c0)^2)</f>
        <v>0.9999836958671883</v>
      </c>
      <c r="G40">
        <f>(2/3*$B40*r0/c0+1/9*($B40*r0/c0)^3)/(1+(1/3*$B40*r0/c0)^2)</f>
        <v>0.008075806949382201</v>
      </c>
      <c r="H40">
        <f t="shared" si="1"/>
        <v>0.00014162397936254276</v>
      </c>
      <c r="I40">
        <f t="shared" si="2"/>
        <v>0.4627071393654054</v>
      </c>
      <c r="K40" t="str">
        <f>IMDIV(COMPLEX(1-1/3*($B40*r0/c0)^2,1/3*$B40*r0/c0),COMPLEX(1,1/3*$B40*r0/c0))</f>
        <v>0.999951087601565+1.97501933546785E-007i</v>
      </c>
      <c r="L40">
        <f>20*LOG(SQRT(6)*IMABS(K40))</f>
        <v>7.7810876457513665</v>
      </c>
      <c r="M40">
        <f>IMARGUMENT(K40)/PI()*180</f>
        <v>1.131658075901089E-05</v>
      </c>
      <c r="N40">
        <f>SQRT(6)*(1-2/9*($B40*r0/c0)^2)/(1+(1/3*$B40*r0/c0)^2)</f>
        <v>2.4493699323649163</v>
      </c>
      <c r="O40">
        <f>SQRT(6)*(1/9*($B40*r0/c0)^3)/(1+(1/3*$B40*r0/c0)^2)</f>
        <v>4.837789604042314E-07</v>
      </c>
      <c r="P40">
        <f t="shared" si="3"/>
        <v>7.7810876457513665</v>
      </c>
      <c r="Q40">
        <f t="shared" si="4"/>
        <v>1.1316580759046837E-05</v>
      </c>
    </row>
    <row r="41" spans="1:17" ht="12.75">
      <c r="A41">
        <v>45</v>
      </c>
      <c r="B41">
        <f t="shared" si="0"/>
        <v>282.7433388230814</v>
      </c>
      <c r="C41" t="str">
        <f>IMDIV(COMPLEX(1-1/3*($B41*r0/c0)^2,$B41*r0/c0),COMPLEX(1,1/3*$B41*r0/c0))</f>
        <v>0.999982711415759+8.31605243938526E-003i</v>
      </c>
      <c r="D41">
        <f>20*LOG(IMABS(C41))</f>
        <v>0.00015017582118211632</v>
      </c>
      <c r="E41">
        <f>IMARGUMENT(C41)/PI()*180</f>
        <v>0.47647196077725557</v>
      </c>
      <c r="F41">
        <f>1/(1+(1/3*$B41*r0/c0)^2)</f>
        <v>0.9999827114157583</v>
      </c>
      <c r="G41">
        <f>(2/3*$B41*r0/c0+1/9*($B41*r0/c0)^3)/(1+(1/3*$B41*r0/c0)^2)</f>
        <v>0.008316052439385217</v>
      </c>
      <c r="H41">
        <f t="shared" si="1"/>
        <v>0.0001501758211760906</v>
      </c>
      <c r="I41">
        <f t="shared" si="2"/>
        <v>0.47647196077725346</v>
      </c>
      <c r="K41" t="str">
        <f>IMDIV(COMPLEX(1-1/3*($B41*r0/c0)^2,1/3*$B41*r0/c0),COMPLEX(1,1/3*$B41*r0/c0))</f>
        <v>0.999948134247275+2.1565729553044E-007i</v>
      </c>
      <c r="L41">
        <f>20*LOG(SQRT(6)*IMABS(K41))</f>
        <v>7.781061991949301</v>
      </c>
      <c r="M41">
        <f>IMARGUMENT(K41)/PI()*180</f>
        <v>1.2356893754695464E-05</v>
      </c>
      <c r="N41">
        <f>SQRT(6)*(1-2/9*($B41*r0/c0)^2)/(1+(1/3*$B41*r0/c0)^2)</f>
        <v>2.449362698153876</v>
      </c>
      <c r="O41">
        <f>SQRT(6)*(1/9*($B41*r0/c0)^3)/(1+(1/3*$B41*r0/c0)^2)</f>
        <v>5.282503333591113E-07</v>
      </c>
      <c r="P41">
        <f t="shared" si="3"/>
        <v>7.781061991949302</v>
      </c>
      <c r="Q41">
        <f t="shared" si="4"/>
        <v>1.2356893754717406E-05</v>
      </c>
    </row>
    <row r="42" spans="1:17" ht="12.75">
      <c r="A42">
        <v>46.2</v>
      </c>
      <c r="B42">
        <f t="shared" si="0"/>
        <v>290.2831611916969</v>
      </c>
      <c r="C42" t="str">
        <f>IMDIV(COMPLEX(1-1/3*($B42*r0/c0)^2,$B42*r0/c0),COMPLEX(1,1/3*$B42*r0/c0))</f>
        <v>0.999981777080854+8.53781782632313E-003i</v>
      </c>
      <c r="D42">
        <f>20*LOG(IMABS(C42))</f>
        <v>0.00015829235969122736</v>
      </c>
      <c r="E42">
        <f>IMARGUMENT(C42)/PI()*180</f>
        <v>0.489177955864351</v>
      </c>
      <c r="F42">
        <f>1/(1+(1/3*$B42*r0/c0)^2)</f>
        <v>0.9999817770808543</v>
      </c>
      <c r="G42">
        <f>(2/3*$B42*r0/c0+1/9*($B42*r0/c0)^3)/(1+(1/3*$B42*r0/c0)^2)</f>
        <v>0.00853781782632308</v>
      </c>
      <c r="H42">
        <f t="shared" si="1"/>
        <v>0.00015829235969421916</v>
      </c>
      <c r="I42">
        <f t="shared" si="2"/>
        <v>0.4891779558643481</v>
      </c>
      <c r="K42" t="str">
        <f>IMDIV(COMPLEX(1-1/3*($B42*r0/c0)^2,1/3*$B42*r0/c0),COMPLEX(1,1/3*$B42*r0/c0))</f>
        <v>0.999945331242563+2.33373819520251E-007i</v>
      </c>
      <c r="L42">
        <f>20*LOG(SQRT(6)*IMABS(K42))</f>
        <v>7.781037644062808</v>
      </c>
      <c r="M42">
        <f>IMARGUMENT(K42)/PI()*180</f>
        <v>1.337206594158732E-05</v>
      </c>
      <c r="N42">
        <f>SQRT(6)*(1-2/9*($B42*r0/c0)^2)/(1+(1/3*$B42*r0/c0)^2)</f>
        <v>2.4493558322225852</v>
      </c>
      <c r="O42">
        <f>SQRT(6)*(1/9*($B42*r0/c0)^3)/(1+(1/3*$B42*r0/c0)^2)</f>
        <v>5.716467771445766E-07</v>
      </c>
      <c r="P42">
        <f t="shared" si="3"/>
        <v>7.78103764406281</v>
      </c>
      <c r="Q42">
        <f t="shared" si="4"/>
        <v>1.337206594148414E-05</v>
      </c>
    </row>
    <row r="43" spans="1:17" ht="12.75">
      <c r="A43">
        <v>47.5</v>
      </c>
      <c r="B43">
        <f t="shared" si="0"/>
        <v>298.45130209103036</v>
      </c>
      <c r="C43" t="str">
        <f>IMDIV(COMPLEX(1-1/3*($B43*r0/c0)^2,$B43*r0/c0),COMPLEX(1,1/3*$B43*r0/c0))</f>
        <v>0.999980737140157+8.77806401775975E-003i</v>
      </c>
      <c r="D43">
        <f>20*LOG(IMABS(C43))</f>
        <v>0.00016732635490359458</v>
      </c>
      <c r="E43">
        <f>IMARGUMENT(C43)/PI()*180</f>
        <v>0.502942790660055</v>
      </c>
      <c r="F43">
        <f>1/(1+(1/3*$B43*r0/c0)^2)</f>
        <v>0.9999807371401568</v>
      </c>
      <c r="G43">
        <f>(2/3*$B43*r0/c0+1/9*($B43*r0/c0)^3)/(1+(1/3*$B43*r0/c0)^2)</f>
        <v>0.008778064017759749</v>
      </c>
      <c r="H43">
        <f t="shared" si="1"/>
        <v>0.00016732635490150882</v>
      </c>
      <c r="I43">
        <f t="shared" si="2"/>
        <v>0.5029427906600551</v>
      </c>
      <c r="K43" t="str">
        <f>IMDIV(COMPLEX(1-1/3*($B43*r0/c0)^2,1/3*$B43*r0/c0),COMPLEX(1,1/3*$B43*r0/c0))</f>
        <v>0.99994221142047+2.53633482452424E-007i</v>
      </c>
      <c r="L43">
        <f>20*LOG(SQRT(6)*IMABS(K43))</f>
        <v>7.781010544108668</v>
      </c>
      <c r="M43">
        <f>IMARGUMENT(K43)/PI()*180</f>
        <v>1.4532967927301883E-05</v>
      </c>
      <c r="N43">
        <f>SQRT(6)*(1-2/9*($B43*r0/c0)^2)/(1+(1/3*$B43*r0/c0)^2)</f>
        <v>2.4493481902503693</v>
      </c>
      <c r="O43">
        <f>SQRT(6)*(1/9*($B43*r0/c0)^3)/(1+(1/3*$B43*r0/c0)^2)</f>
        <v>6.212726136925266E-07</v>
      </c>
      <c r="P43">
        <f t="shared" si="3"/>
        <v>7.7810105441086685</v>
      </c>
      <c r="Q43">
        <f t="shared" si="4"/>
        <v>1.4532967927277011E-05</v>
      </c>
    </row>
    <row r="44" spans="1:17" ht="12.75">
      <c r="A44">
        <v>48.7</v>
      </c>
      <c r="B44">
        <f t="shared" si="0"/>
        <v>305.99112445964585</v>
      </c>
      <c r="C44" t="str">
        <f>IMDIV(COMPLEX(1-1/3*($B44*r0/c0)^2,$B44*r0/c0),COMPLEX(1,1/3*$B44*r0/c0))</f>
        <v>0.999979751584694+8.99983006992147E-003i</v>
      </c>
      <c r="D44">
        <f>20*LOG(IMABS(C44))</f>
        <v>0.00017588796467591847</v>
      </c>
      <c r="E44">
        <f>IMARGUMENT(C44)/PI()*180</f>
        <v>0.5156487984394396</v>
      </c>
      <c r="F44">
        <f>1/(1+(1/3*$B44*r0/c0)^2)</f>
        <v>0.9999797515846934</v>
      </c>
      <c r="G44">
        <f>(2/3*$B44*r0/c0+1/9*($B44*r0/c0)^3)/(1+(1/3*$B44*r0/c0)^2)</f>
        <v>0.008999830069921467</v>
      </c>
      <c r="H44">
        <f t="shared" si="1"/>
        <v>0.0001758879646707021</v>
      </c>
      <c r="I44">
        <f t="shared" si="2"/>
        <v>0.5156487984394397</v>
      </c>
      <c r="K44" t="str">
        <f>IMDIV(COMPLEX(1-1/3*($B44*r0/c0)^2,1/3*$B44*r0/c0),COMPLEX(1,1/3*$B44*r0/c0))</f>
        <v>0.999939254754081+2.73345678005139E-007i</v>
      </c>
      <c r="L44">
        <f>20*LOG(SQRT(6)*IMABS(K44))</f>
        <v>7.780984861308621</v>
      </c>
      <c r="M44">
        <f>IMARGUMENT(K44)/PI()*180</f>
        <v>1.5662505120561304E-05</v>
      </c>
      <c r="N44">
        <f>SQRT(6)*(1-2/9*($B44*r0/c0)^2)/(1+(1/3*$B44*r0/c0)^2)</f>
        <v>2.449340947926375</v>
      </c>
      <c r="O44">
        <f>SQRT(6)*(1/9*($B44*r0/c0)^3)/(1+(1/3*$B44*r0/c0)^2)</f>
        <v>6.695574345139698E-07</v>
      </c>
      <c r="P44">
        <f t="shared" si="3"/>
        <v>7.7809848613086166</v>
      </c>
      <c r="Q44">
        <f t="shared" si="4"/>
        <v>1.566250512070795E-05</v>
      </c>
    </row>
    <row r="45" spans="1:17" ht="12.75">
      <c r="A45">
        <v>50</v>
      </c>
      <c r="B45">
        <f t="shared" si="0"/>
        <v>314.1592653589793</v>
      </c>
      <c r="C45" t="str">
        <f>IMDIV(COMPLEX(1-1/3*($B45*r0/c0)^2,$B45*r0/c0),COMPLEX(1,1/3*$B45*r0/c0))</f>
        <v>0.999978656155394+9.24007700124261E-003i</v>
      </c>
      <c r="D45">
        <f>20*LOG(IMABS(C45))</f>
        <v>0.00018540412772459003</v>
      </c>
      <c r="E45">
        <f>IMARGUMENT(C45)/PI()*180</f>
        <v>0.529413647351185</v>
      </c>
      <c r="F45">
        <f>1/(1+(1/3*$B45*r0/c0)^2)</f>
        <v>0.9999786561553942</v>
      </c>
      <c r="G45">
        <f>(2/3*$B45*r0/c0+1/9*($B45*r0/c0)^3)/(1+(1/3*$B45*r0/c0)^2)</f>
        <v>0.009240077001242644</v>
      </c>
      <c r="H45">
        <f t="shared" si="1"/>
        <v>0.00018540412772763258</v>
      </c>
      <c r="I45">
        <f t="shared" si="2"/>
        <v>0.5294136473511868</v>
      </c>
      <c r="K45" t="str">
        <f>IMDIV(COMPLEX(1-1/3*($B45*r0/c0)^2,1/3*$B45*r0/c0),COMPLEX(1,1/3*$B45*r0/c0))</f>
        <v>0.999935968466182+2.95824994470289E-007i</v>
      </c>
      <c r="L45">
        <f>20*LOG(SQRT(6)*IMABS(K45))</f>
        <v>7.78095631519372</v>
      </c>
      <c r="M45">
        <f>IMARGUMENT(K45)/PI()*180</f>
        <v>1.6950609031123393E-05</v>
      </c>
      <c r="N45">
        <f>SQRT(6)*(1-2/9*($B45*r0/c0)^2)/(1+(1/3*$B45*r0/c0)^2)</f>
        <v>2.4493328981978766</v>
      </c>
      <c r="O45">
        <f>SQRT(6)*(1/9*($B45*r0/c0)^3)/(1+(1/3*$B45*r0/c0)^2)</f>
        <v>7.246202896151388E-07</v>
      </c>
      <c r="P45">
        <f t="shared" si="3"/>
        <v>7.780956315193722</v>
      </c>
      <c r="Q45">
        <f t="shared" si="4"/>
        <v>1.6950609031153226E-05</v>
      </c>
    </row>
    <row r="46" spans="1:17" ht="12.75">
      <c r="A46">
        <v>51.5</v>
      </c>
      <c r="B46">
        <f t="shared" si="0"/>
        <v>323.5840433197487</v>
      </c>
      <c r="C46" t="str">
        <f>IMDIV(COMPLEX(1-1/3*($B46*r0/c0)^2,$B46*r0/c0),COMPLEX(1,1/3*$B46*r0/c0))</f>
        <v>0.999977356344691+9.51728549654465E-003i</v>
      </c>
      <c r="D46">
        <f>20*LOG(IMABS(C46))</f>
        <v>0.00019669587816539938</v>
      </c>
      <c r="E46">
        <f>IMARGUMENT(C46)/PI()*180</f>
        <v>0.5452961748194762</v>
      </c>
      <c r="F46">
        <f>1/(1+(1/3*$B46*r0/c0)^2)</f>
        <v>0.9999773563446908</v>
      </c>
      <c r="G46">
        <f>(2/3*$B46*r0/c0+1/9*($B46*r0/c0)^3)/(1+(1/3*$B46*r0/c0)^2)</f>
        <v>0.009517285496544674</v>
      </c>
      <c r="H46">
        <f t="shared" si="1"/>
        <v>0.00019669587816246504</v>
      </c>
      <c r="I46">
        <f t="shared" si="2"/>
        <v>0.5452961748194777</v>
      </c>
      <c r="K46" t="str">
        <f>IMDIV(COMPLEX(1-1/3*($B46*r0/c0)^2,1/3*$B46*r0/c0),COMPLEX(1,1/3*$B46*r0/c0))</f>
        <v>0.999932069034072+3.23255538552431E-007i</v>
      </c>
      <c r="L46">
        <f>20*LOG(SQRT(6)*IMABS(K46))</f>
        <v>7.7809224429218995</v>
      </c>
      <c r="M46">
        <f>IMARGUMENT(K46)/PI()*180</f>
        <v>1.852243631027202E-05</v>
      </c>
      <c r="N46">
        <f>SQRT(6)*(1-2/9*($B46*r0/c0)^2)/(1+(1/3*$B46*r0/c0)^2)</f>
        <v>2.4493233465789204</v>
      </c>
      <c r="O46">
        <f>SQRT(6)*(1/9*($B46*r0/c0)^3)/(1+(1/3*$B46*r0/c0)^2)</f>
        <v>7.918111259823993E-07</v>
      </c>
      <c r="P46">
        <f t="shared" si="3"/>
        <v>7.780922442921902</v>
      </c>
      <c r="Q46">
        <f t="shared" si="4"/>
        <v>1.8522436310280612E-05</v>
      </c>
    </row>
    <row r="47" spans="1:17" ht="12.75">
      <c r="A47">
        <v>53</v>
      </c>
      <c r="B47">
        <f t="shared" si="0"/>
        <v>333.0088212805181</v>
      </c>
      <c r="C47" t="str">
        <f>IMDIV(COMPLEX(1-1/3*($B47*r0/c0)^2,$B47*r0/c0),COMPLEX(1,1/3*$B47*r0/c0))</f>
        <v>0.999976018119467+9.7944945402765E-003i</v>
      </c>
      <c r="D47">
        <f>20*LOG(IMABS(C47))</f>
        <v>0.0002083214515591478</v>
      </c>
      <c r="E47">
        <f>IMARGUMENT(C47)/PI()*180</f>
        <v>0.5611787127495084</v>
      </c>
      <c r="F47">
        <f>1/(1+(1/3*$B47*r0/c0)^2)</f>
        <v>0.9999760181194672</v>
      </c>
      <c r="G47">
        <f>(2/3*$B47*r0/c0+1/9*($B47*r0/c0)^3)/(1+(1/3*$B47*r0/c0)^2)</f>
        <v>0.009794494540276534</v>
      </c>
      <c r="H47">
        <f t="shared" si="1"/>
        <v>0.00020832145156311256</v>
      </c>
      <c r="I47">
        <f t="shared" si="2"/>
        <v>0.5611787127495101</v>
      </c>
      <c r="K47" t="str">
        <f>IMDIV(COMPLEX(1-1/3*($B47*r0/c0)^2,1/3*$B47*r0/c0),COMPLEX(1,1/3*$B47*r0/c0))</f>
        <v>0.999928054358402+3.52331372128609E-007i</v>
      </c>
      <c r="L47">
        <f>20*LOG(SQRT(6)*IMABS(K47))</f>
        <v>7.780887569453192</v>
      </c>
      <c r="M47">
        <f>IMARGUMENT(K47)/PI()*180</f>
        <v>2.01885530914268E-05</v>
      </c>
      <c r="N47">
        <f>SQRT(6)*(1-2/9*($B47*r0/c0)^2)/(1+(1/3*$B47*r0/c0)^2)</f>
        <v>2.449313512672046</v>
      </c>
      <c r="O47">
        <f>SQRT(6)*(1/9*($B47*r0/c0)^3)/(1+(1/3*$B47*r0/c0)^2)</f>
        <v>8.630320820920244E-07</v>
      </c>
      <c r="P47">
        <f t="shared" si="3"/>
        <v>7.780887569453193</v>
      </c>
      <c r="Q47">
        <f t="shared" si="4"/>
        <v>2.0188553091479992E-05</v>
      </c>
    </row>
    <row r="48" spans="1:17" ht="12.75">
      <c r="A48">
        <v>54.5</v>
      </c>
      <c r="B48">
        <f t="shared" si="0"/>
        <v>342.4335992412874</v>
      </c>
      <c r="C48" t="str">
        <f>IMDIV(COMPLEX(1-1/3*($B48*r0/c0)^2,$B48*r0/c0),COMPLEX(1,1/3*$B48*r0/c0))</f>
        <v>0.999974641480032+1.00717041484094E-002i</v>
      </c>
      <c r="D48">
        <f>20*LOG(IMABS(C48))</f>
        <v>0.00022028085462312368</v>
      </c>
      <c r="E48">
        <f>IMARGUMENT(C48)/PI()*180</f>
        <v>0.5770612614451881</v>
      </c>
      <c r="F48">
        <f>1/(1+(1/3*$B48*r0/c0)^2)</f>
        <v>0.9999746414800325</v>
      </c>
      <c r="G48">
        <f>(2/3*$B48*r0/c0+1/9*($B48*r0/c0)^3)/(1+(1/3*$B48*r0/c0)^2)</f>
        <v>0.010071704148409391</v>
      </c>
      <c r="H48">
        <f t="shared" si="1"/>
        <v>0.00022028085462629237</v>
      </c>
      <c r="I48">
        <f t="shared" si="2"/>
        <v>0.5770612614451874</v>
      </c>
      <c r="K48" t="str">
        <f>IMDIV(COMPLEX(1-1/3*($B48*r0/c0)^2,1/3*$B48*r0/c0),COMPLEX(1,1/3*$B48*r0/c0))</f>
        <v>0.999923924440098+3.83100408701552E-007i</v>
      </c>
      <c r="L48">
        <f>20*LOG(SQRT(6)*IMABS(K48))</f>
        <v>7.780851694783582</v>
      </c>
      <c r="M48">
        <f>IMARGUMENT(K48)/PI()*180</f>
        <v>2.1951706536700362E-05</v>
      </c>
      <c r="N48">
        <f>SQRT(6)*(1-2/9*($B48*r0/c0)^2)/(1+(1/3*$B48*r0/c0)^2)</f>
        <v>2.44930339647952</v>
      </c>
      <c r="O48">
        <f>SQRT(6)*(1/9*($B48*r0/c0)^3)/(1+(1/3*$B48*r0/c0)^2)</f>
        <v>9.384005215710124E-07</v>
      </c>
      <c r="P48">
        <f t="shared" si="3"/>
        <v>7.780851694783576</v>
      </c>
      <c r="Q48">
        <f t="shared" si="4"/>
        <v>2.1951706536712478E-05</v>
      </c>
    </row>
    <row r="49" spans="1:17" ht="12.75">
      <c r="A49">
        <v>56</v>
      </c>
      <c r="B49">
        <f t="shared" si="0"/>
        <v>351.85837720205683</v>
      </c>
      <c r="C49" t="str">
        <f>IMDIV(COMPLEX(1-1/3*($B49*r0/c0)^2,$B49*r0/c0),COMPLEX(1,1/3*$B49*r0/c0))</f>
        <v>0.999973226426703+1.03489143369142E-002i</v>
      </c>
      <c r="D49">
        <f>20*LOG(IMABS(C49))</f>
        <v>0.00023257409423473046</v>
      </c>
      <c r="E49">
        <f>IMARGUMENT(C49)/PI()*180</f>
        <v>0.5929438212103436</v>
      </c>
      <c r="F49">
        <f>1/(1+(1/3*$B49*r0/c0)^2)</f>
        <v>0.9999732264267034</v>
      </c>
      <c r="G49">
        <f>(2/3*$B49*r0/c0+1/9*($B49*r0/c0)^3)/(1+(1/3*$B49*r0/c0)^2)</f>
        <v>0.010348914336914199</v>
      </c>
      <c r="H49">
        <f t="shared" si="1"/>
        <v>0.00023257409423875744</v>
      </c>
      <c r="I49">
        <f t="shared" si="2"/>
        <v>0.5929438212103433</v>
      </c>
      <c r="K49" t="str">
        <f>IMDIV(COMPLEX(1-1/3*($B49*r0/c0)^2,1/3*$B49*r0/c0),COMPLEX(1,1/3*$B49*r0/c0))</f>
        <v>0.99991967928011+4.15610561119185E-007i</v>
      </c>
      <c r="L49">
        <f>20*LOG(SQRT(6)*IMABS(K49))</f>
        <v>7.780814818908919</v>
      </c>
      <c r="M49">
        <f>IMARGUMENT(K49)/PI()*180</f>
        <v>2.381464388253245E-05</v>
      </c>
      <c r="N49">
        <f>SQRT(6)*(1-2/9*($B49*r0/c0)^2)/(1+(1/3*$B49*r0/c0)^2)</f>
        <v>2.449292998003675</v>
      </c>
      <c r="O49">
        <f>SQRT(6)*(1/9*($B49*r0/c0)^3)/(1+(1/3*$B49*r0/c0)^2)</f>
        <v>1.018033806453051E-06</v>
      </c>
      <c r="P49">
        <f t="shared" si="3"/>
        <v>7.780814818908921</v>
      </c>
      <c r="Q49">
        <f t="shared" si="4"/>
        <v>2.381464388251481E-05</v>
      </c>
    </row>
    <row r="50" spans="1:17" ht="12.75">
      <c r="A50">
        <v>58</v>
      </c>
      <c r="B50">
        <f t="shared" si="0"/>
        <v>364.424747816416</v>
      </c>
      <c r="C50" t="str">
        <f>IMDIV(COMPLEX(1-1/3*($B50*r0/c0)^2,$B50*r0/c0),COMPLEX(1,1/3*$B50*r0/c0))</f>
        <v>0.99997127993455+1.07185288519918E-002i</v>
      </c>
      <c r="D50">
        <f>20*LOG(IMABS(C50))</f>
        <v>0.0002494843939560779</v>
      </c>
      <c r="E50">
        <f>IMARGUMENT(C50)/PI()*180</f>
        <v>0.6141205853080851</v>
      </c>
      <c r="F50">
        <f>1/(1+(1/3*$B50*r0/c0)^2)</f>
        <v>0.9999712799345498</v>
      </c>
      <c r="G50">
        <f>(2/3*$B50*r0/c0+1/9*($B50*r0/c0)^3)/(1+(1/3*$B50*r0/c0)^2)</f>
        <v>0.010718528851991777</v>
      </c>
      <c r="H50">
        <f t="shared" si="1"/>
        <v>0.00024948439395376453</v>
      </c>
      <c r="I50">
        <f t="shared" si="2"/>
        <v>0.614120585308084</v>
      </c>
      <c r="K50" t="str">
        <f>IMDIV(COMPLEX(1-1/3*($B50*r0/c0)^2,1/3*$B50*r0/c0),COMPLEX(1,1/3*$B50*r0/c0))</f>
        <v>0.99991383980365+4.6174864451161E-007i</v>
      </c>
      <c r="L50">
        <f>20*LOG(SQRT(6)*IMABS(K50))</f>
        <v>7.780764093638624</v>
      </c>
      <c r="M50">
        <f>IMARGUMENT(K50)/PI()*180</f>
        <v>2.6458528198384658E-05</v>
      </c>
      <c r="N50">
        <f>SQRT(6)*(1-2/9*($B50*r0/c0)^2)/(1+(1/3*$B50*r0/c0)^2)</f>
        <v>2.449278694265981</v>
      </c>
      <c r="O50">
        <f>SQRT(6)*(1/9*($B50*r0/c0)^3)/(1+(1/3*$B50*r0/c0)^2)</f>
        <v>1.1310485684754708E-06</v>
      </c>
      <c r="P50">
        <f t="shared" si="3"/>
        <v>7.780764093638619</v>
      </c>
      <c r="Q50">
        <f t="shared" si="4"/>
        <v>2.645852819839043E-05</v>
      </c>
    </row>
    <row r="51" spans="1:17" ht="12.75">
      <c r="A51">
        <v>60</v>
      </c>
      <c r="B51">
        <f t="shared" si="0"/>
        <v>376.99111843077515</v>
      </c>
      <c r="C51" t="str">
        <f>IMDIV(COMPLEX(1-1/3*($B51*r0/c0)^2,$B51*r0/c0),COMPLEX(1,1/3*$B51*r0/c0))</f>
        <v>0.999969265152407+1.108814446509E-002i</v>
      </c>
      <c r="D51">
        <f>20*LOG(IMABS(C51))</f>
        <v>0.00026698821078857487</v>
      </c>
      <c r="E51">
        <f>IMARGUMENT(C51)/PI()*180</f>
        <v>0.6352973703447362</v>
      </c>
      <c r="F51">
        <f>1/(1+(1/3*$B51*r0/c0)^2)</f>
        <v>0.9999692651524075</v>
      </c>
      <c r="G51">
        <f>(2/3*$B51*r0/c0+1/9*($B51*r0/c0)^3)/(1+(1/3*$B51*r0/c0)^2)</f>
        <v>0.011088144465089987</v>
      </c>
      <c r="H51">
        <f t="shared" si="1"/>
        <v>0.0002669882107921727</v>
      </c>
      <c r="I51">
        <f t="shared" si="2"/>
        <v>0.6352973703447351</v>
      </c>
      <c r="K51" t="str">
        <f>IMDIV(COMPLEX(1-1/3*($B51*r0/c0)^2,1/3*$B51*r0/c0),COMPLEX(1,1/3*$B51*r0/c0))</f>
        <v>0.999907795457222+5.111807897998E-007i</v>
      </c>
      <c r="L51">
        <f>20*LOG(SQRT(6)*IMABS(K51))</f>
        <v>7.780711588430284</v>
      </c>
      <c r="M51">
        <f>IMARGUMENT(K51)/PI()*180</f>
        <v>2.929120260563374E-05</v>
      </c>
      <c r="N51">
        <f>SQRT(6)*(1-2/9*($B51*r0/c0)^2)/(1+(1/3*$B51*r0/c0)^2)</f>
        <v>2.4492638887014055</v>
      </c>
      <c r="O51">
        <f>SQRT(6)*(1/9*($B51*r0/c0)^3)/(1+(1/3*$B51*r0/c0)^2)</f>
        <v>1.2521321013172402E-06</v>
      </c>
      <c r="P51">
        <f t="shared" si="3"/>
        <v>7.780711588430287</v>
      </c>
      <c r="Q51">
        <f t="shared" si="4"/>
        <v>2.9291202605512707E-05</v>
      </c>
    </row>
    <row r="52" spans="1:17" ht="12.75">
      <c r="A52">
        <v>61.5</v>
      </c>
      <c r="B52">
        <f t="shared" si="0"/>
        <v>386.41589639154455</v>
      </c>
      <c r="C52" t="str">
        <f>IMDIV(COMPLEX(1-1/3*($B52*r0/c0)^2,$B52*r0/c0),COMPLEX(1,1/3*$B52*r0/c0))</f>
        <v>0.999967709250991+1.1365356918262E-002i</v>
      </c>
      <c r="D52">
        <f>20*LOG(IMABS(C52))</f>
        <v>0.00028050557978956115</v>
      </c>
      <c r="E52">
        <f>IMARGUMENT(C52)/PI()*180</f>
        <v>0.6511799732962705</v>
      </c>
      <c r="F52">
        <f>1/(1+(1/3*$B52*r0/c0)^2)</f>
        <v>0.9999677092509909</v>
      </c>
      <c r="G52">
        <f>(2/3*$B52*r0/c0+1/9*($B52*r0/c0)^3)/(1+(1/3*$B52*r0/c0)^2)</f>
        <v>0.011365356918261951</v>
      </c>
      <c r="H52">
        <f t="shared" si="1"/>
        <v>0.00028050557978900686</v>
      </c>
      <c r="I52">
        <f t="shared" si="2"/>
        <v>0.6511799732962678</v>
      </c>
      <c r="K52" t="str">
        <f>IMDIV(COMPLEX(1-1/3*($B52*r0/c0)^2,1/3*$B52*r0/c0),COMPLEX(1,1/3*$B52*r0/c0))</f>
        <v>0.999903127752973+5.50484943685222E-007i</v>
      </c>
      <c r="L52">
        <f>20*LOG(SQRT(6)*IMABS(K52))</f>
        <v>7.780671041433247</v>
      </c>
      <c r="M52">
        <f>IMARGUMENT(K52)/PI()*180</f>
        <v>3.15435196502845E-05</v>
      </c>
      <c r="N52">
        <f>SQRT(6)*(1-2/9*($B52*r0/c0)^2)/(1+(1/3*$B52*r0/c0)^2)</f>
        <v>2.449252455207724</v>
      </c>
      <c r="O52">
        <f>SQRT(6)*(1/9*($B52*r0/c0)^3)/(1+(1/3*$B52*r0/c0)^2)</f>
        <v>1.3484072231136309E-06</v>
      </c>
      <c r="P52">
        <f t="shared" si="3"/>
        <v>7.780671041433246</v>
      </c>
      <c r="Q52">
        <f t="shared" si="4"/>
        <v>3.154351965028695E-05</v>
      </c>
    </row>
    <row r="53" spans="1:17" ht="12.75">
      <c r="A53">
        <v>63</v>
      </c>
      <c r="B53">
        <f t="shared" si="0"/>
        <v>395.84067435231395</v>
      </c>
      <c r="C53" t="str">
        <f>IMDIV(COMPLEX(1-1/3*($B53*r0/c0)^2,$B53*r0/c0),COMPLEX(1,1/3*$B53*r0/c0))</f>
        <v>0.999966114937278+1.16425700263339E-002i</v>
      </c>
      <c r="D53">
        <f>20*LOG(IMABS(C53))</f>
        <v>0.00029435682002047574</v>
      </c>
      <c r="E53">
        <f>IMARGUMENT(C53)/PI()*180</f>
        <v>0.6670625887341908</v>
      </c>
      <c r="F53">
        <f>1/(1+(1/3*$B53*r0/c0)^2)</f>
        <v>0.999966114937278</v>
      </c>
      <c r="G53">
        <f>(2/3*$B53*r0/c0+1/9*($B53*r0/c0)^3)/(1+(1/3*$B53*r0/c0)^2)</f>
        <v>0.011642570026333917</v>
      </c>
      <c r="H53">
        <f t="shared" si="1"/>
        <v>0.0002943568200208733</v>
      </c>
      <c r="I53">
        <f t="shared" si="2"/>
        <v>0.6670625887341918</v>
      </c>
      <c r="K53" t="str">
        <f>IMDIV(COMPLEX(1-1/3*($B53*r0/c0)^2,1/3*$B53*r0/c0),COMPLEX(1,1/3*$B53*r0/c0))</f>
        <v>0.999898344811834+5.91753797573285E-007i</v>
      </c>
      <c r="L53">
        <f>20*LOG(SQRT(6)*IMABS(K53))</f>
        <v>7.780629493210343</v>
      </c>
      <c r="M53">
        <f>IMARGUMENT(K53)/PI()*180</f>
        <v>3.390844208084428E-05</v>
      </c>
      <c r="N53">
        <f>SQRT(6)*(1-2/9*($B53*r0/c0)^2)/(1+(1/3*$B53*r0/c0)^2)</f>
        <v>2.4492407394424647</v>
      </c>
      <c r="O53">
        <f>SQRT(6)*(1/9*($B53*r0/c0)^3)/(1+(1/3*$B53*r0/c0)^2)</f>
        <v>1.4494948574120095E-06</v>
      </c>
      <c r="P53">
        <f t="shared" si="3"/>
        <v>7.780629493210345</v>
      </c>
      <c r="Q53">
        <f t="shared" si="4"/>
        <v>3.390844208092041E-05</v>
      </c>
    </row>
    <row r="54" spans="1:17" ht="12.75">
      <c r="A54">
        <v>65</v>
      </c>
      <c r="B54">
        <f t="shared" si="0"/>
        <v>408.4070449666731</v>
      </c>
      <c r="C54" t="str">
        <f>IMDIV(COMPLEX(1-1/3*($B54*r0/c0)^2,$B54*r0/c0),COMPLEX(1,1/3*$B54*r0/c0))</f>
        <v>0.999963929433836+1.20121885500983E-002i</v>
      </c>
      <c r="D54">
        <f>20*LOG(IMABS(C54))</f>
        <v>0.00031334450939146256</v>
      </c>
      <c r="E54">
        <f>IMARGUMENT(C54)/PI()*180</f>
        <v>0.6882394292657541</v>
      </c>
      <c r="F54">
        <f>1/(1+(1/3*$B54*r0/c0)^2)</f>
        <v>0.9999639294338364</v>
      </c>
      <c r="G54">
        <f>(2/3*$B54*r0/c0+1/9*($B54*r0/c0)^3)/(1+(1/3*$B54*r0/c0)^2)</f>
        <v>0.012012188550098283</v>
      </c>
      <c r="H54">
        <f t="shared" si="1"/>
        <v>0.00031334450939506656</v>
      </c>
      <c r="I54">
        <f t="shared" si="2"/>
        <v>0.6882394292657528</v>
      </c>
      <c r="K54" t="str">
        <f>IMDIV(COMPLEX(1-1/3*($B54*r0/c0)^2,1/3*$B54*r0/c0),COMPLEX(1,1/3*$B54*r0/c0))</f>
        <v>0.999891788301509+6.49917941345616E-007i</v>
      </c>
      <c r="L54">
        <f>20*LOG(SQRT(6)*IMABS(K54))</f>
        <v>7.780572538109069</v>
      </c>
      <c r="M54">
        <f>IMARGUMENT(K54)/PI()*180</f>
        <v>3.7241585044101656E-05</v>
      </c>
      <c r="N54">
        <f>SQRT(6)*(1-2/9*($B54*r0/c0)^2)/(1+(1/3*$B54*r0/c0)^2)</f>
        <v>2.449224679337675</v>
      </c>
      <c r="O54">
        <f>SQRT(6)*(1/9*($B54*r0/c0)^3)/(1+(1/3*$B54*r0/c0)^2)</f>
        <v>1.5919673309791612E-06</v>
      </c>
      <c r="P54">
        <f t="shared" si="3"/>
        <v>7.780572538109069</v>
      </c>
      <c r="Q54">
        <f t="shared" si="4"/>
        <v>3.7241585044155826E-05</v>
      </c>
    </row>
    <row r="55" spans="1:17" ht="12.75">
      <c r="A55">
        <v>67</v>
      </c>
      <c r="B55">
        <f t="shared" si="0"/>
        <v>420.97341558103227</v>
      </c>
      <c r="C55" t="str">
        <f>IMDIV(COMPLEX(1-1/3*($B55*r0/c0)^2,$B55*r0/c0),COMPLEX(1,1/3*$B55*r0/c0))</f>
        <v>0.999961675643417+1.23818083043729E-002i</v>
      </c>
      <c r="D55">
        <f>20*LOG(IMABS(C55))</f>
        <v>0.000332925781261891</v>
      </c>
      <c r="E55">
        <f>IMARGUMENT(C55)/PI()*180</f>
        <v>0.7094162932536644</v>
      </c>
      <c r="F55">
        <f>1/(1+(1/3*$B55*r0/c0)^2)</f>
        <v>0.9999616756434178</v>
      </c>
      <c r="G55">
        <f>(2/3*$B55*r0/c0+1/9*($B55*r0/c0)^3)/(1+(1/3*$B55*r0/c0)^2)</f>
        <v>0.012381808304372868</v>
      </c>
      <c r="H55">
        <f t="shared" si="1"/>
        <v>0.000332925781269071</v>
      </c>
      <c r="I55">
        <f t="shared" si="2"/>
        <v>0.7094162932536623</v>
      </c>
      <c r="K55" t="str">
        <f>IMDIV(COMPLEX(1-1/3*($B55*r0/c0)^2,1/3*$B55*r0/c0),COMPLEX(1,1/3*$B55*r0/c0))</f>
        <v>0.999885026930253+7.11773615754688E-007i</v>
      </c>
      <c r="L55">
        <f>20*LOG(SQRT(6)*IMABS(K55))</f>
        <v>7.780513803030516</v>
      </c>
      <c r="M55">
        <f>IMARGUMENT(K55)/PI()*180</f>
        <v>4.078631347916746E-05</v>
      </c>
      <c r="N55">
        <f>SQRT(6)*(1-2/9*($B55*r0/c0)^2)/(1+(1/3*$B55*r0/c0)^2)</f>
        <v>2.449208117428137</v>
      </c>
      <c r="O55">
        <f>SQRT(6)*(1/9*($B55*r0/c0)^3)/(1+(1/3*$B55*r0/c0)^2)</f>
        <v>1.7434821709696143E-06</v>
      </c>
      <c r="P55">
        <f t="shared" si="3"/>
        <v>7.780513803030518</v>
      </c>
      <c r="Q55">
        <f t="shared" si="4"/>
        <v>4.078631347904606E-05</v>
      </c>
    </row>
    <row r="56" spans="1:17" ht="12.75">
      <c r="A56">
        <v>69</v>
      </c>
      <c r="B56">
        <f t="shared" si="0"/>
        <v>433.53978619539146</v>
      </c>
      <c r="C56" t="str">
        <f>IMDIV(COMPLEX(1-1/3*($B56*r0/c0)^2,$B56*r0/c0),COMPLEX(1,1/3*$B56*r0/c0))</f>
        <v>0.999959353566946+1.275142932701E-002i</v>
      </c>
      <c r="D56">
        <f>20*LOG(IMABS(C56))</f>
        <v>0.0003531006556896909</v>
      </c>
      <c r="E56">
        <f>IMARGUMENT(C56)/PI()*180</f>
        <v>0.7305931814165968</v>
      </c>
      <c r="F56">
        <f>1/(1+(1/3*$B56*r0/c0)^2)</f>
        <v>0.9999593535669458</v>
      </c>
      <c r="G56">
        <f>(2/3*$B56*r0/c0+1/9*($B56*r0/c0)^3)/(1+(1/3*$B56*r0/c0)^2)</f>
        <v>0.012751429327009983</v>
      </c>
      <c r="H56">
        <f t="shared" si="1"/>
        <v>0.0003531006556867373</v>
      </c>
      <c r="I56">
        <f t="shared" si="2"/>
        <v>0.7305931814165958</v>
      </c>
      <c r="K56" t="str">
        <f>IMDIV(COMPLEX(1-1/3*($B56*r0/c0)^2,1/3*$B56*r0/c0),COMPLEX(1,1/3*$B56*r0/c0))</f>
        <v>0.999878060700837+7.77434377763513E-007i</v>
      </c>
      <c r="L56">
        <f>20*LOG(SQRT(6)*IMABS(K56))</f>
        <v>7.780453287962654</v>
      </c>
      <c r="M56">
        <f>IMARGUMENT(K56)/PI()*180</f>
        <v>4.4549140985249676E-05</v>
      </c>
      <c r="N56">
        <f>SQRT(6)*(1-2/9*($B56*r0/c0)^2)/(1+(1/3*$B56*r0/c0)^2)</f>
        <v>2.4491910537206363</v>
      </c>
      <c r="O56">
        <f>SQRT(6)*(1/9*($B56*r0/c0)^3)/(1+(1/3*$B56*r0/c0)^2)</f>
        <v>1.9043175340176496E-06</v>
      </c>
      <c r="P56">
        <f t="shared" si="3"/>
        <v>7.780453287962656</v>
      </c>
      <c r="Q56">
        <f t="shared" si="4"/>
        <v>4.454914098522399E-05</v>
      </c>
    </row>
    <row r="57" spans="1:17" ht="12.75">
      <c r="A57">
        <v>71</v>
      </c>
      <c r="B57">
        <f t="shared" si="0"/>
        <v>446.10615680975064</v>
      </c>
      <c r="C57" t="str">
        <f>IMDIV(COMPLEX(1-1/3*($B57*r0/c0)^2,$B57*r0/c0),COMPLEX(1,1/3*$B57*r0/c0))</f>
        <v>0.999956963205371+1.31210516558611E-002i</v>
      </c>
      <c r="D57">
        <f>20*LOG(IMABS(C57))</f>
        <v>0.0003738691532897455</v>
      </c>
      <c r="E57">
        <f>IMARGUMENT(C57)/PI()*180</f>
        <v>0.7517700944729544</v>
      </c>
      <c r="F57">
        <f>1/(1+(1/3*$B57*r0/c0)^2)</f>
        <v>0.9999569632053716</v>
      </c>
      <c r="G57">
        <f>(2/3*$B57*r0/c0+1/9*($B57*r0/c0)^3)/(1+(1/3*$B57*r0/c0)^2)</f>
        <v>0.013121051655861091</v>
      </c>
      <c r="H57">
        <f t="shared" si="1"/>
        <v>0.00037386915329564347</v>
      </c>
      <c r="I57">
        <f t="shared" si="2"/>
        <v>0.7517700944729535</v>
      </c>
      <c r="K57" t="str">
        <f>IMDIV(COMPLEX(1-1/3*($B57*r0/c0)^2,1/3*$B57*r0/c0),COMPLEX(1,1/3*$B57*r0/c0))</f>
        <v>0.999870889616115+8.47013781751269E-007i</v>
      </c>
      <c r="L57">
        <f>20*LOG(SQRT(6)*IMABS(K57))</f>
        <v>7.780390992893087</v>
      </c>
      <c r="M57">
        <f>IMARGUMENT(K57)/PI()*180</f>
        <v>4.853658146041595E-05</v>
      </c>
      <c r="N57">
        <f>SQRT(6)*(1-2/9*($B57*r0/c0)^2)/(1+(1/3*$B57*r0/c0)^2)</f>
        <v>2.4491734882221654</v>
      </c>
      <c r="O57">
        <f>SQRT(6)*(1/9*($B57*r0/c0)^3)/(1+(1/3*$B57*r0/c0)^2)</f>
        <v>2.074751570392365E-06</v>
      </c>
      <c r="P57">
        <f t="shared" si="3"/>
        <v>7.780390992893089</v>
      </c>
      <c r="Q57">
        <f t="shared" si="4"/>
        <v>4.8536581460337396E-05</v>
      </c>
    </row>
    <row r="58" spans="1:17" ht="12.75">
      <c r="A58">
        <v>73</v>
      </c>
      <c r="B58">
        <f t="shared" si="0"/>
        <v>458.6725274241098</v>
      </c>
      <c r="C58" t="str">
        <f>IMDIV(COMPLEX(1-1/3*($B58*r0/c0)^2,$B58*r0/c0),COMPLEX(1,1/3*$B58*r0/c0))</f>
        <v>0.999954504559676+1.34906753287767E-002i</v>
      </c>
      <c r="D58">
        <f>20*LOG(IMABS(C58))</f>
        <v>0.0003952312953650121</v>
      </c>
      <c r="E58">
        <f>IMARGUMENT(C58)/PI()*180</f>
        <v>0.7729470331408433</v>
      </c>
      <c r="F58">
        <f>1/(1+(1/3*$B58*r0/c0)^2)</f>
        <v>0.9999545045596755</v>
      </c>
      <c r="G58">
        <f>(2/3*$B58*r0/c0+1/9*($B58*r0/c0)^3)/(1+(1/3*$B58*r0/c0)^2)</f>
        <v>0.013490675328776755</v>
      </c>
      <c r="H58">
        <f t="shared" si="1"/>
        <v>0.0003952312953615104</v>
      </c>
      <c r="I58">
        <f t="shared" si="2"/>
        <v>0.772947033140847</v>
      </c>
      <c r="K58" t="str">
        <f>IMDIV(COMPLEX(1-1/3*($B58*r0/c0)^2,1/3*$B58*r0/c0),COMPLEX(1,1/3*$B58*r0/c0))</f>
        <v>0.999863513679027+9.20625379405421E-007i</v>
      </c>
      <c r="L58">
        <f>20*LOG(SQRT(6)*IMABS(K58))</f>
        <v>7.780326917809061</v>
      </c>
      <c r="M58">
        <f>IMARGUMENT(K58)/PI()*180</f>
        <v>5.275514910876009E-05</v>
      </c>
      <c r="N58">
        <f>SQRT(6)*(1-2/9*($B58*r0/c0)^2)/(1+(1/3*$B58*r0/c0)^2)</f>
        <v>2.4491554209399227</v>
      </c>
      <c r="O58">
        <f>SQRT(6)*(1/9*($B58*r0/c0)^3)/(1+(1/3*$B58*r0/c0)^2)</f>
        <v>2.2550624238077712E-06</v>
      </c>
      <c r="P58">
        <f t="shared" si="3"/>
        <v>7.780326917809058</v>
      </c>
      <c r="Q58">
        <f t="shared" si="4"/>
        <v>5.275514910895478E-05</v>
      </c>
    </row>
    <row r="59" spans="1:17" ht="12.75">
      <c r="A59">
        <v>75</v>
      </c>
      <c r="B59">
        <f t="shared" si="0"/>
        <v>471.23889803846896</v>
      </c>
      <c r="C59" t="str">
        <f>IMDIV(COMPLEX(1-1/3*($B59*r0/c0)^2,$B59*r0/c0),COMPLEX(1,1/3*$B59*r0/c0))</f>
        <v>0.999951977630864+1.38603003836066E-002i</v>
      </c>
      <c r="D59">
        <f>20*LOG(IMABS(C59))</f>
        <v>0.0004171871037387127</v>
      </c>
      <c r="E59">
        <f>IMARGUMENT(C59)/PI()*180</f>
        <v>0.7941239981380944</v>
      </c>
      <c r="F59">
        <f>1/(1+(1/3*$B59*r0/c0)^2)</f>
        <v>0.9999519776308641</v>
      </c>
      <c r="G59">
        <f>(2/3*$B59*r0/c0+1/9*($B59*r0/c0)^3)/(1+(1/3*$B59*r0/c0)^2)</f>
        <v>0.013860300383606625</v>
      </c>
      <c r="H59">
        <f t="shared" si="1"/>
        <v>0.0004171871037382607</v>
      </c>
      <c r="I59">
        <f t="shared" si="2"/>
        <v>0.7941239981380959</v>
      </c>
      <c r="K59" t="str">
        <f>IMDIV(COMPLEX(1-1/3*($B59*r0/c0)^2,1/3*$B59*r0/c0),COMPLEX(1,1/3*$B59*r0/c0))</f>
        <v>0.999855932892592+9.98382719684096E-007i</v>
      </c>
      <c r="L59">
        <f>20*LOG(SQRT(6)*IMABS(K59))</f>
        <v>7.780261062697427</v>
      </c>
      <c r="M59">
        <f>IMARGUMENT(K59)/PI()*180</f>
        <v>5.7211358451595424E-05</v>
      </c>
      <c r="N59">
        <f>SQRT(6)*(1-2/9*($B59*r0/c0)^2)/(1+(1/3*$B59*r0/c0)^2)</f>
        <v>2.44913685188131</v>
      </c>
      <c r="O59">
        <f>SQRT(6)*(1/9*($B59*r0/c0)^3)/(1+(1/3*$B59*r0/c0)^2)</f>
        <v>2.4455282312329092E-06</v>
      </c>
      <c r="P59">
        <f t="shared" si="3"/>
        <v>7.780261062697429</v>
      </c>
      <c r="Q59">
        <f t="shared" si="4"/>
        <v>5.721135845147244E-05</v>
      </c>
    </row>
    <row r="60" spans="1:17" ht="12.75">
      <c r="A60">
        <v>77.5</v>
      </c>
      <c r="B60">
        <f t="shared" si="0"/>
        <v>486.94686130641793</v>
      </c>
      <c r="C60" t="str">
        <f>IMDIV(COMPLEX(1-1/3*($B60*r0/c0)^2,$B60*r0/c0),COMPLEX(1,1/3*$B60*r0/c0))</f>
        <v>0.9999487229483+1.43223337031208E-002i</v>
      </c>
      <c r="D60">
        <f>20*LOG(IMABS(C60))</f>
        <v>0.00044546674175876947</v>
      </c>
      <c r="E60">
        <f>IMARGUMENT(C60)/PI()*180</f>
        <v>0.8205952425033693</v>
      </c>
      <c r="F60">
        <f>1/(1+(1/3*$B60*r0/c0)^2)</f>
        <v>0.9999487229482995</v>
      </c>
      <c r="G60">
        <f>(2/3*$B60*r0/c0+1/9*($B60*r0/c0)^3)/(1+(1/3*$B60*r0/c0)^2)</f>
        <v>0.014322333703120856</v>
      </c>
      <c r="H60">
        <f t="shared" si="1"/>
        <v>0.00044546674175600454</v>
      </c>
      <c r="I60">
        <f t="shared" si="2"/>
        <v>0.8205952425033729</v>
      </c>
      <c r="K60" t="str">
        <f>IMDIV(COMPLEX(1-1/3*($B60*r0/c0)^2,1/3*$B60*r0/c0),COMPLEX(1,1/3*$B60*r0/c0))</f>
        <v>0.999846168844899+1.10158232570206E-006i</v>
      </c>
      <c r="L60">
        <f>20*LOG(SQRT(6)*IMABS(K60))</f>
        <v>7.780176240623511</v>
      </c>
      <c r="M60">
        <f>IMARGUMENT(K60)/PI()*180</f>
        <v>6.312572875267874E-05</v>
      </c>
      <c r="N60">
        <f>SQRT(6)*(1-2/9*($B60*r0/c0)^2)/(1+(1/3*$B60*r0/c0)^2)</f>
        <v>2.4491129349466365</v>
      </c>
      <c r="O60">
        <f>SQRT(6)*(1/9*($B60*r0/c0)^3)/(1+(1/3*$B60*r0/c0)^2)</f>
        <v>2.698314607638798E-06</v>
      </c>
      <c r="P60">
        <f t="shared" si="3"/>
        <v>7.780176240623508</v>
      </c>
      <c r="Q60">
        <f t="shared" si="4"/>
        <v>6.31257287526873E-05</v>
      </c>
    </row>
    <row r="61" spans="1:17" ht="12.75">
      <c r="A61">
        <v>80</v>
      </c>
      <c r="B61">
        <f t="shared" si="0"/>
        <v>502.6548245743669</v>
      </c>
      <c r="C61" t="str">
        <f>IMDIV(COMPLEX(1-1/3*($B61*r0/c0)^2,$B61*r0/c0),COMPLEX(1,1/3*$B61*r0/c0))</f>
        <v>0.999945361577071+1.47843693149357E-002i</v>
      </c>
      <c r="D61">
        <f>20*LOG(IMABS(C61))</f>
        <v>0.00047467406375590725</v>
      </c>
      <c r="E61">
        <f>IMARGUMENT(C61)/PI()*180</f>
        <v>0.8470665305300769</v>
      </c>
      <c r="F61">
        <f>1/(1+(1/3*$B61*r0/c0)^2)</f>
        <v>0.9999453615770714</v>
      </c>
      <c r="G61">
        <f>(2/3*$B61*r0/c0+1/9*($B61*r0/c0)^3)/(1+(1/3*$B61*r0/c0)^2)</f>
        <v>0.014784369314935672</v>
      </c>
      <c r="H61">
        <f t="shared" si="1"/>
        <v>0.00047467406376037053</v>
      </c>
      <c r="I61">
        <f t="shared" si="2"/>
        <v>0.847066530530075</v>
      </c>
      <c r="K61" t="str">
        <f>IMDIV(COMPLEX(1-1/3*($B61*r0/c0)^2,1/3*$B61*r0/c0),COMPLEX(1,1/3*$B61*r0/c0))</f>
        <v>0.999836084731214+1.21165883347891E-006i</v>
      </c>
      <c r="L61">
        <f>20*LOG(SQRT(6)*IMABS(K61))</f>
        <v>7.780088637208214</v>
      </c>
      <c r="M61">
        <f>IMARGUMENT(K61)/PI()*180</f>
        <v>6.943431871306699E-05</v>
      </c>
      <c r="N61">
        <f>SQRT(6)*(1-2/9*($B61*r0/c0)^2)/(1+(1/3*$B61*r0/c0)^2)</f>
        <v>2.4490882340136015</v>
      </c>
      <c r="O61">
        <f>SQRT(6)*(1/9*($B61*r0/c0)^3)/(1+(1/3*$B61*r0/c0)^2)</f>
        <v>2.96794588435743E-06</v>
      </c>
      <c r="P61">
        <f t="shared" si="3"/>
        <v>7.780088637208218</v>
      </c>
      <c r="Q61">
        <f t="shared" si="4"/>
        <v>6.943431871302509E-05</v>
      </c>
    </row>
    <row r="62" spans="1:17" ht="12.75">
      <c r="A62">
        <v>82.5</v>
      </c>
      <c r="B62">
        <f t="shared" si="0"/>
        <v>518.3627878423158</v>
      </c>
      <c r="C62" t="str">
        <f>IMDIV(COMPLEX(1-1/3*($B62*r0/c0)^2,$B62*r0/c0),COMPLEX(1,1/3*$B62*r0/c0))</f>
        <v>0.999941893519332+1.52464072929697E-002i</v>
      </c>
      <c r="D62">
        <f>20*LOG(IMABS(C62))</f>
        <v>0.0005048091164554599</v>
      </c>
      <c r="E62">
        <f>IMARGUMENT(C62)/PI()*180</f>
        <v>0.8735378636181275</v>
      </c>
      <c r="F62">
        <f>1/(1+(1/3*$B62*r0/c0)^2)</f>
        <v>0.9999418935193318</v>
      </c>
      <c r="G62">
        <f>(2/3*$B62*r0/c0+1/9*($B62*r0/c0)^3)/(1+(1/3*$B62*r0/c0)^2)</f>
        <v>0.015246407292969742</v>
      </c>
      <c r="H62">
        <f t="shared" si="1"/>
        <v>0.0005048091164526726</v>
      </c>
      <c r="I62">
        <f t="shared" si="2"/>
        <v>0.8735378636181299</v>
      </c>
      <c r="K62" t="str">
        <f>IMDIV(COMPLEX(1-1/3*($B62*r0/c0)^2,1/3*$B62*r0/c0),COMPLEX(1,1/3*$B62*r0/c0))</f>
        <v>0.999825680557996+1.32883399900464E-006i</v>
      </c>
      <c r="L62">
        <f>20*LOG(SQRT(6)*IMABS(K62))</f>
        <v>7.779998252423525</v>
      </c>
      <c r="M62">
        <f>IMARGUMENT(K62)/PI()*180</f>
        <v>7.614985421650818E-05</v>
      </c>
      <c r="N62">
        <f>SQRT(6)*(1-2/9*($B62*r0/c0)^2)/(1+(1/3*$B62*r0/c0)^2)</f>
        <v>2.44906274909802</v>
      </c>
      <c r="O62">
        <f>SQRT(6)*(1/9*($B62*r0/c0)^3)/(1+(1/3*$B62*r0/c0)^2)</f>
        <v>3.254965250431017E-06</v>
      </c>
      <c r="P62">
        <f t="shared" si="3"/>
        <v>7.77999825242352</v>
      </c>
      <c r="Q62">
        <f t="shared" si="4"/>
        <v>7.614985421668603E-05</v>
      </c>
    </row>
    <row r="63" spans="1:17" ht="12.75">
      <c r="A63">
        <v>85</v>
      </c>
      <c r="B63">
        <f t="shared" si="0"/>
        <v>534.0707511102648</v>
      </c>
      <c r="C63" t="str">
        <f>IMDIV(COMPLEX(1-1/3*($B63*r0/c0)^2,$B63*r0/c0),COMPLEX(1,1/3*$B63*r0/c0))</f>
        <v>0.999938318777302+1.57084477111392E-002i</v>
      </c>
      <c r="D63">
        <f>20*LOG(IMABS(C63))</f>
        <v>0.000535871948016615</v>
      </c>
      <c r="E63">
        <f>IMARGUMENT(C63)/PI()*180</f>
        <v>0.9000092431666549</v>
      </c>
      <c r="F63">
        <f>1/(1+(1/3*$B63*r0/c0)^2)</f>
        <v>0.9999383187773011</v>
      </c>
      <c r="G63">
        <f>(2/3*$B63*r0/c0+1/9*($B63*r0/c0)^3)/(1+(1/3*$B63*r0/c0)^2)</f>
        <v>0.015708447711139203</v>
      </c>
      <c r="H63">
        <f t="shared" si="1"/>
        <v>0.0005358719480092775</v>
      </c>
      <c r="I63">
        <f t="shared" si="2"/>
        <v>0.9000092431666559</v>
      </c>
      <c r="K63" t="str">
        <f>IMDIV(COMPLEX(1-1/3*($B63*r0/c0)^2,1/3*$B63*r0/c0),COMPLEX(1,1/3*$B63*r0/c0))</f>
        <v>0.999814956331904+1.45332957071057E-006i</v>
      </c>
      <c r="L63">
        <f>20*LOG(SQRT(6)*IMABS(K63))</f>
        <v>7.779905086240496</v>
      </c>
      <c r="M63">
        <f>IMARGUMENT(K63)/PI()*180</f>
        <v>8.328506201658992E-05</v>
      </c>
      <c r="N63">
        <f>SQRT(6)*(1-2/9*($B63*r0/c0)^2)/(1+(1/3*$B63*r0/c0)^2)</f>
        <v>2.449036480216208</v>
      </c>
      <c r="O63">
        <f>SQRT(6)*(1/9*($B63*r0/c0)^3)/(1+(1/3*$B63*r0/c0)^2)</f>
        <v>3.5599158763486654E-06</v>
      </c>
      <c r="P63">
        <f t="shared" si="3"/>
        <v>7.779905086240491</v>
      </c>
      <c r="Q63">
        <f t="shared" si="4"/>
        <v>8.32850620168156E-05</v>
      </c>
    </row>
    <row r="64" spans="1:17" ht="12.75">
      <c r="A64">
        <v>87.5</v>
      </c>
      <c r="B64">
        <f t="shared" si="0"/>
        <v>549.7787143782137</v>
      </c>
      <c r="C64" t="str">
        <f>IMDIV(COMPLEX(1-1/3*($B64*r0/c0)^2,$B64*r0/c0),COMPLEX(1,1/3*$B64*r0/c0))</f>
        <v>0.999934637353268+1.61704906433576E-002i</v>
      </c>
      <c r="D64">
        <f>20*LOG(IMABS(C64))</f>
        <v>0.0005678626080882604</v>
      </c>
      <c r="E64">
        <f>IMARGUMENT(C64)/PI()*180</f>
        <v>0.9264806705739359</v>
      </c>
      <c r="F64">
        <f>1/(1+(1/3*$B64*r0/c0)^2)</f>
        <v>0.9999346373532677</v>
      </c>
      <c r="G64">
        <f>(2/3*$B64*r0/c0+1/9*($B64*r0/c0)^3)/(1+(1/3*$B64*r0/c0)^2)</f>
        <v>0.01617049064335759</v>
      </c>
      <c r="H64">
        <f t="shared" si="1"/>
        <v>0.0005678626080843215</v>
      </c>
      <c r="I64">
        <f t="shared" si="2"/>
        <v>0.9264806705739356</v>
      </c>
      <c r="K64" t="str">
        <f>IMDIV(COMPLEX(1-1/3*($B64*r0/c0)^2,1/3*$B64*r0/c0),COMPLEX(1,1/3*$B64*r0/c0))</f>
        <v>0.999803912059803+1.5853672892103E-006i</v>
      </c>
      <c r="L64">
        <f>20*LOG(SQRT(6)*IMABS(K64))</f>
        <v>7.779809138629302</v>
      </c>
      <c r="M64">
        <f>IMARGUMENT(K64)/PI()*180</f>
        <v>9.08526697626454E-05</v>
      </c>
      <c r="N64">
        <f>SQRT(6)*(1-2/9*($B64*r0/c0)^2)/(1+(1/3*$B64*r0/c0)^2)</f>
        <v>2.4490094273849827</v>
      </c>
      <c r="O64">
        <f>SQRT(6)*(1/9*($B64*r0/c0)^3)/(1+(1/3*$B64*r0/c0)^2)</f>
        <v>3.883340913467051E-06</v>
      </c>
      <c r="P64">
        <f t="shared" si="3"/>
        <v>7.779809138629306</v>
      </c>
      <c r="Q64">
        <f t="shared" si="4"/>
        <v>9.085266976270265E-05</v>
      </c>
    </row>
    <row r="65" spans="1:17" ht="12.75">
      <c r="A65">
        <v>90</v>
      </c>
      <c r="B65">
        <f t="shared" si="0"/>
        <v>565.4866776461628</v>
      </c>
      <c r="C65" t="str">
        <f>IMDIV(COMPLEX(1-1/3*($B65*r0/c0)^2,$B65*r0/c0),COMPLEX(1,1/3*$B65*r0/c0))</f>
        <v>0.999930849249588+1.66325361635358E-002i</v>
      </c>
      <c r="D65">
        <f>20*LOG(IMABS(C65))</f>
        <v>0.0006007811478108274</v>
      </c>
      <c r="E65">
        <f>IMARGUMENT(C65)/PI()*180</f>
        <v>0.9529521472373951</v>
      </c>
      <c r="F65">
        <f>1/(1+(1/3*$B65*r0/c0)^2)</f>
        <v>0.9999308492495887</v>
      </c>
      <c r="G65">
        <f>(2/3*$B65*r0/c0+1/9*($B65*r0/c0)^3)/(1+(1/3*$B65*r0/c0)^2)</f>
        <v>0.016632536163535765</v>
      </c>
      <c r="H65">
        <f t="shared" si="1"/>
        <v>0.0006007811478182097</v>
      </c>
      <c r="I65">
        <f t="shared" si="2"/>
        <v>0.9529521472373925</v>
      </c>
      <c r="K65" t="str">
        <f>IMDIV(COMPLEX(1-1/3*($B65*r0/c0)^2,1/3*$B65*r0/c0),COMPLEX(1,1/3*$B65*r0/c0))</f>
        <v>0.999792547748766+1.72516888706755E-006i</v>
      </c>
      <c r="L65">
        <f>20*LOG(SQRT(6)*IMABS(K65))</f>
        <v>7.779710409559256</v>
      </c>
      <c r="M65">
        <f>IMARGUMENT(K65)/PI()*180</f>
        <v>9.886540602720335E-05</v>
      </c>
      <c r="N65">
        <f>SQRT(6)*(1-2/9*($B65*r0/c0)^2)/(1+(1/3*$B65*r0/c0)^2)</f>
        <v>2.4489815906216634</v>
      </c>
      <c r="O65">
        <f>SQRT(6)*(1/9*($B65*r0/c0)^3)/(1+(1/3*$B65*r0/c0)^2)</f>
        <v>4.2257834934311495E-06</v>
      </c>
      <c r="P65">
        <f t="shared" si="3"/>
        <v>7.779710409559258</v>
      </c>
      <c r="Q65">
        <f t="shared" si="4"/>
        <v>9.886540602698144E-05</v>
      </c>
    </row>
    <row r="66" spans="1:17" ht="12.75">
      <c r="A66">
        <v>92.5</v>
      </c>
      <c r="B66">
        <f t="shared" si="0"/>
        <v>581.1946409141117</v>
      </c>
      <c r="C66" t="str">
        <f>IMDIV(COMPLEX(1-1/3*($B66*r0/c0)^2,$B66*r0/c0),COMPLEX(1,1/3*$B66*r0/c0))</f>
        <v>0.999926954468689+1.70945843455819E-002i</v>
      </c>
      <c r="D66">
        <f>20*LOG(IMABS(C66))</f>
        <v>0.0006346276198181316</v>
      </c>
      <c r="E66">
        <f>IMARGUMENT(C66)/PI()*180</f>
        <v>0.9794236745535683</v>
      </c>
      <c r="F66">
        <f>1/(1+(1/3*$B66*r0/c0)^2)</f>
        <v>0.9999269544686893</v>
      </c>
      <c r="G66">
        <f>(2/3*$B66*r0/c0+1/9*($B66*r0/c0)^3)/(1+(1/3*$B66*r0/c0)^2)</f>
        <v>0.017094584345581823</v>
      </c>
      <c r="H66">
        <f t="shared" si="1"/>
        <v>0.0006346276198220013</v>
      </c>
      <c r="I66">
        <f t="shared" si="2"/>
        <v>0.9794236745535636</v>
      </c>
      <c r="K66" t="str">
        <f>IMDIV(COMPLEX(1-1/3*($B66*r0/c0)^2,1/3*$B66*r0/c0),COMPLEX(1,1/3*$B66*r0/c0))</f>
        <v>0.999780863406067+1.87295608855712E-006i</v>
      </c>
      <c r="L66">
        <f>20*LOG(SQRT(6)*IMABS(K66))</f>
        <v>7.779608898998752</v>
      </c>
      <c r="M66">
        <f>IMARGUMENT(K66)/PI()*180</f>
        <v>0.00010733600033304768</v>
      </c>
      <c r="N66">
        <f>SQRT(6)*(1-2/9*($B66*r0/c0)^2)/(1+(1/3*$B66*r0/c0)^2)</f>
        <v>2.448952969944072</v>
      </c>
      <c r="O66">
        <f>SQRT(6)*(1/9*($B66*r0/c0)^3)/(1+(1/3*$B66*r0/c0)^2)</f>
        <v>4.587786727594997E-06</v>
      </c>
      <c r="P66">
        <f t="shared" si="3"/>
        <v>7.779608898998759</v>
      </c>
      <c r="Q66">
        <f t="shared" si="4"/>
        <v>0.00010733600033283775</v>
      </c>
    </row>
    <row r="67" spans="1:17" ht="12.75">
      <c r="A67">
        <v>95</v>
      </c>
      <c r="B67">
        <f t="shared" si="0"/>
        <v>596.9026041820607</v>
      </c>
      <c r="C67" t="str">
        <f>IMDIV(COMPLEX(1-1/3*($B67*r0/c0)^2,$B67*r0/c0),COMPLEX(1,1/3*$B67*r0/c0))</f>
        <v>0.999922953013063+1.7556635263401E-002i</v>
      </c>
      <c r="D67">
        <f>20*LOG(IMABS(C67))</f>
        <v>0.0006694020781890704</v>
      </c>
      <c r="E67">
        <f>IMARGUMENT(C67)/PI()*180</f>
        <v>1.0058952539180746</v>
      </c>
      <c r="F67">
        <f>1/(1+(1/3*$B67*r0/c0)^2)</f>
        <v>0.9999229530130624</v>
      </c>
      <c r="G67">
        <f>(2/3*$B67*r0/c0+1/9*($B67*r0/c0)^3)/(1+(1/3*$B67*r0/c0)^2)</f>
        <v>0.017556635263401007</v>
      </c>
      <c r="H67">
        <f t="shared" si="1"/>
        <v>0.0006694020781849334</v>
      </c>
      <c r="I67">
        <f t="shared" si="2"/>
        <v>1.0058952539180752</v>
      </c>
      <c r="K67" t="str">
        <f>IMDIV(COMPLEX(1-1/3*($B67*r0/c0)^2,1/3*$B67*r0/c0),COMPLEX(1,1/3*$B67*r0/c0))</f>
        <v>0.999768859039188+2.02895060944053E-006i</v>
      </c>
      <c r="L67">
        <f>20*LOG(SQRT(6)*IMABS(K67))</f>
        <v>7.779504606915318</v>
      </c>
      <c r="M67">
        <f>IMARGUMENT(K67)/PI()*180</f>
        <v>0.00011627718318112</v>
      </c>
      <c r="N67">
        <f>SQRT(6)*(1-2/9*($B67*r0/c0)^2)/(1+(1/3*$B67*r0/c0)^2)</f>
        <v>2.4489235653705306</v>
      </c>
      <c r="O67">
        <f>SQRT(6)*(1/9*($B67*r0/c0)^3)/(1+(1/3*$B67*r0/c0)^2)</f>
        <v>4.969893706442501E-06</v>
      </c>
      <c r="P67">
        <f t="shared" si="3"/>
        <v>7.779504606915314</v>
      </c>
      <c r="Q67">
        <f t="shared" si="4"/>
        <v>0.0001162771831812194</v>
      </c>
    </row>
    <row r="68" spans="1:17" ht="12.75">
      <c r="A68">
        <v>97.5</v>
      </c>
      <c r="B68">
        <f t="shared" si="0"/>
        <v>612.6105674500096</v>
      </c>
      <c r="C68" t="str">
        <f>IMDIV(COMPLEX(1-1/3*($B68*r0/c0)^2,$B68*r0/c0),COMPLEX(1,1/3*$B68*r0/c0))</f>
        <v>0.99991884488527+1.80186889908956E-002i</v>
      </c>
      <c r="D68">
        <f>20*LOG(IMABS(C68))</f>
        <v>0.0007051045784803155</v>
      </c>
      <c r="E68">
        <f>IMARGUMENT(C68)/PI()*180</f>
        <v>1.0323668867256153</v>
      </c>
      <c r="F68">
        <f>1/(1+(1/3*$B68*r0/c0)^2)</f>
        <v>0.9999188448852703</v>
      </c>
      <c r="G68">
        <f>(2/3*$B68*r0/c0+1/9*($B68*r0/c0)^3)/(1+(1/3*$B68*r0/c0)^2)</f>
        <v>0.018018688990895662</v>
      </c>
      <c r="H68">
        <f t="shared" si="1"/>
        <v>0.0007051045784829019</v>
      </c>
      <c r="I68">
        <f t="shared" si="2"/>
        <v>1.0323668867256188</v>
      </c>
      <c r="K68" t="str">
        <f>IMDIV(COMPLEX(1-1/3*($B68*r0/c0)^2,1/3*$B68*r0/c0),COMPLEX(1,1/3*$B68*r0/c0))</f>
        <v>0.99975653465581+2.19337415674003E-006i</v>
      </c>
      <c r="L68">
        <f>20*LOG(SQRT(6)*IMABS(K68))</f>
        <v>7.779397533275541</v>
      </c>
      <c r="M68">
        <f>IMARGUMENT(K68)/PI()*180</f>
        <v>0.00012570168607833434</v>
      </c>
      <c r="N68">
        <f>SQRT(6)*(1-2/9*($B68*r0/c0)^2)/(1+(1/3*$B68*r0/c0)^2)</f>
        <v>2.4488933769198638</v>
      </c>
      <c r="O68">
        <f>SQRT(6)*(1/9*($B68*r0/c0)^3)/(1+(1/3*$B68*r0/c0)^2)</f>
        <v>5.372647499008309E-06</v>
      </c>
      <c r="P68">
        <f t="shared" si="3"/>
        <v>7.77939753327555</v>
      </c>
      <c r="Q68">
        <f t="shared" si="4"/>
        <v>0.00012570168607805118</v>
      </c>
    </row>
    <row r="69" spans="1:17" ht="12.75">
      <c r="A69">
        <v>100</v>
      </c>
      <c r="B69">
        <f t="shared" si="0"/>
        <v>628.3185307179587</v>
      </c>
      <c r="C69" t="str">
        <f>IMDIV(COMPLEX(1-1/3*($B69*r0/c0)^2,$B69*r0/c0),COMPLEX(1,1/3*$B69*r0/c0))</f>
        <v>0.999914630087943+1.84807456019652E-002i</v>
      </c>
      <c r="D69">
        <f>20*LOG(IMABS(C69))</f>
        <v>0.000741735177764788</v>
      </c>
      <c r="E69">
        <f>IMARGUMENT(C69)/PI()*180</f>
        <v>1.058838574369927</v>
      </c>
      <c r="F69">
        <f>1/(1+(1/3*$B69*r0/c0)^2)</f>
        <v>0.9999146300879427</v>
      </c>
      <c r="G69">
        <f>(2/3*$B69*r0/c0+1/9*($B69*r0/c0)^3)/(1+(1/3*$B69*r0/c0)^2)</f>
        <v>0.018480745601965123</v>
      </c>
      <c r="H69">
        <f t="shared" si="1"/>
        <v>0.0007417351777628328</v>
      </c>
      <c r="I69">
        <f t="shared" si="2"/>
        <v>1.0588385743699227</v>
      </c>
      <c r="K69" t="str">
        <f>IMDIV(COMPLEX(1-1/3*($B69*r0/c0)^2,1/3*$B69*r0/c0),COMPLEX(1,1/3*$B69*r0/c0))</f>
        <v>0.999743890263828+2.36644842843974E-006i</v>
      </c>
      <c r="L69">
        <f>20*LOG(SQRT(6)*IMABS(K69))</f>
        <v>7.779287678045206</v>
      </c>
      <c r="M69">
        <f>IMARGUMENT(K69)/PI()*180</f>
        <v>0.00013562224156121557</v>
      </c>
      <c r="N69">
        <f>SQRT(6)*(1-2/9*($B69*r0/c0)^2)/(1+(1/3*$B69*r0/c0)^2)</f>
        <v>2.448862404611398</v>
      </c>
      <c r="O69">
        <f>SQRT(6)*(1/9*($B69*r0/c0)^3)/(1+(1/3*$B69*r0/c0)^2)</f>
        <v>5.796591152298714E-06</v>
      </c>
      <c r="P69">
        <f t="shared" si="3"/>
        <v>7.779287678045207</v>
      </c>
      <c r="Q69">
        <f t="shared" si="4"/>
        <v>0.0001356222415614542</v>
      </c>
    </row>
    <row r="70" spans="1:17" ht="12.75">
      <c r="A70">
        <v>103</v>
      </c>
      <c r="B70">
        <f t="shared" si="0"/>
        <v>647.1680866394973</v>
      </c>
      <c r="C70" t="str">
        <f>IMDIV(COMPLEX(1-1/3*($B70*r0/c0)^2,$B70*r0/c0),COMPLEX(1,1/3*$B70*r0/c0))</f>
        <v>0.999909431531166+1.9035217445613E-002i</v>
      </c>
      <c r="D70">
        <f>20*LOG(IMABS(C70))</f>
        <v>0.0007869170700543102</v>
      </c>
      <c r="E70">
        <f>IMARGUMENT(C70)/PI()*180</f>
        <v>1.0906046738885269</v>
      </c>
      <c r="F70">
        <f>1/(1+(1/3*$B70*r0/c0)^2)</f>
        <v>0.9999094315311664</v>
      </c>
      <c r="G70">
        <f>(2/3*$B70*r0/c0+1/9*($B70*r0/c0)^3)/(1+(1/3*$B70*r0/c0)^2)</f>
        <v>0.019035217445612932</v>
      </c>
      <c r="H70">
        <f t="shared" si="1"/>
        <v>0.0007869170700596863</v>
      </c>
      <c r="I70">
        <f t="shared" si="2"/>
        <v>1.0906046738885224</v>
      </c>
      <c r="K70" t="str">
        <f>IMDIV(COMPLEX(1-1/3*($B70*r0/c0)^2,1/3*$B70*r0/c0),COMPLEX(1,1/3*$B70*r0/c0))</f>
        <v>0.999728294593499+2.58586864786964E-006i</v>
      </c>
      <c r="L70">
        <f>20*LOG(SQRT(6)*IMABS(K70))</f>
        <v>7.77915218001966</v>
      </c>
      <c r="M70">
        <f>IMARGUMENT(K70)/PI()*180</f>
        <v>0.00014819962653757246</v>
      </c>
      <c r="N70">
        <f>SQRT(6)*(1-2/9*($B70*r0/c0)^2)/(1+(1/3*$B70*r0/c0)^2)</f>
        <v>2.448824203176895</v>
      </c>
      <c r="O70">
        <f>SQRT(6)*(1/9*($B70*r0/c0)^3)/(1+(1/3*$B70*r0/c0)^2)</f>
        <v>6.3340587291314804E-06</v>
      </c>
      <c r="P70">
        <f t="shared" si="3"/>
        <v>7.7791521800196595</v>
      </c>
      <c r="Q70">
        <f t="shared" si="4"/>
        <v>0.000148199626537343</v>
      </c>
    </row>
    <row r="71" spans="1:17" ht="12.75">
      <c r="A71">
        <v>106</v>
      </c>
      <c r="B71">
        <f t="shared" si="0"/>
        <v>666.0176425610362</v>
      </c>
      <c r="C71" t="str">
        <f>IMDIV(COMPLEX(1-1/3*($B71*r0/c0)^2,$B71*r0/c0),COMPLEX(1,1/3*$B71*r0/c0))</f>
        <v>0.999904079378941+1.95896936757057E-002i</v>
      </c>
      <c r="D71">
        <f>20*LOG(IMABS(C71))</f>
        <v>0.0008334356131900375</v>
      </c>
      <c r="E71">
        <f>IMARGUMENT(C71)/PI()*180</f>
        <v>1.122370856782288</v>
      </c>
      <c r="F71">
        <f>1/(1+(1/3*$B71*r0/c0)^2)</f>
        <v>0.9999040793789401</v>
      </c>
      <c r="G71">
        <f>(2/3*$B71*r0/c0+1/9*($B71*r0/c0)^3)/(1+(1/3*$B71*r0/c0)^2)</f>
        <v>0.01958969367570564</v>
      </c>
      <c r="H71">
        <f t="shared" si="1"/>
        <v>0.0008334356131806585</v>
      </c>
      <c r="I71">
        <f t="shared" si="2"/>
        <v>1.1223708567822854</v>
      </c>
      <c r="K71" t="str">
        <f>IMDIV(COMPLEX(1-1/3*($B71*r0/c0)^2,1/3*$B71*r0/c0),COMPLEX(1,1/3*$B71*r0/c0))</f>
        <v>0.999712238136821+2.81844820196814E-006i</v>
      </c>
      <c r="L71">
        <f>20*LOG(SQRT(6)*IMABS(K71))</f>
        <v>7.779012676390577</v>
      </c>
      <c r="M71">
        <f>IMARGUMENT(K71)/PI()*180</f>
        <v>0.00016153166940273178</v>
      </c>
      <c r="N71">
        <f>SQRT(6)*(1-2/9*($B71*r0/c0)^2)/(1+(1/3*$B71*r0/c0)^2)</f>
        <v>2.4487848730509545</v>
      </c>
      <c r="O71">
        <f>SQRT(6)*(1/9*($B71*r0/c0)^3)/(1+(1/3*$B71*r0/c0)^2)</f>
        <v>6.903759961296342E-06</v>
      </c>
      <c r="P71">
        <f t="shared" si="3"/>
        <v>7.779012676390571</v>
      </c>
      <c r="Q71">
        <f t="shared" si="4"/>
        <v>0.00016153166940295868</v>
      </c>
    </row>
    <row r="72" spans="1:17" ht="12.75">
      <c r="A72">
        <v>109</v>
      </c>
      <c r="B72">
        <f t="shared" si="0"/>
        <v>684.8671984825748</v>
      </c>
      <c r="C72" t="str">
        <f>IMDIV(COMPLEX(1-1/3*($B72*r0/c0)^2,$B72*r0/c0),COMPLEX(1,1/3*$B72*r0/c0))</f>
        <v>0.999898573636198+2.01441744199232E-002i</v>
      </c>
      <c r="D72">
        <f>20*LOG(IMABS(C72))</f>
        <v>0.0008812909141322418</v>
      </c>
      <c r="E72">
        <f>IMARGUMENT(C72)/PI()*180</f>
        <v>1.1541371254537807</v>
      </c>
      <c r="F72">
        <f>1/(1+(1/3*$B72*r0/c0)^2)</f>
        <v>0.9998985736361974</v>
      </c>
      <c r="G72">
        <f>(2/3*$B72*r0/c0+1/9*($B72*r0/c0)^3)/(1+(1/3*$B72*r0/c0)^2)</f>
        <v>0.020144174419923222</v>
      </c>
      <c r="H72">
        <f t="shared" si="1"/>
        <v>0.0008812909141275113</v>
      </c>
      <c r="I72">
        <f t="shared" si="2"/>
        <v>1.1541371254537824</v>
      </c>
      <c r="K72" t="str">
        <f>IMDIV(COMPLEX(1-1/3*($B72*r0/c0)^2,1/3*$B72*r0/c0),COMPLEX(1,1/3*$B72*r0/c0))</f>
        <v>0.999695720908592+3.06457013072386E-006i</v>
      </c>
      <c r="L72">
        <f>20*LOG(SQRT(6)*IMABS(K72))</f>
        <v>7.778869167093651</v>
      </c>
      <c r="M72">
        <f>IMARGUMENT(K72)/PI()*180</f>
        <v>0.00017564037820647739</v>
      </c>
      <c r="N72">
        <f>SQRT(6)*(1-2/9*($B72*r0/c0)^2)/(1+(1/3*$B72*r0/c0)^2)</f>
        <v>2.448744414269831</v>
      </c>
      <c r="O72">
        <f>SQRT(6)*(1/9*($B72*r0/c0)^3)/(1+(1/3*$B72*r0/c0)^2)</f>
        <v>7.506633101251939E-06</v>
      </c>
      <c r="P72">
        <f t="shared" si="3"/>
        <v>7.778869167093653</v>
      </c>
      <c r="Q72">
        <f t="shared" si="4"/>
        <v>0.00017564037820657426</v>
      </c>
    </row>
    <row r="73" spans="1:17" ht="12.75">
      <c r="A73">
        <v>112</v>
      </c>
      <c r="B73">
        <f t="shared" si="0"/>
        <v>703.7167544041137</v>
      </c>
      <c r="C73" t="str">
        <f>IMDIV(COMPLEX(1-1/3*($B73*r0/c0)^2,$B73*r0/c0),COMPLEX(1,1/3*$B73*r0/c0))</f>
        <v>0.999892914308013+2.06986598059388E-002i</v>
      </c>
      <c r="D73">
        <f>20*LOG(IMABS(C73))</f>
        <v>0.0009304830829568646</v>
      </c>
      <c r="E73">
        <f>IMARGUMENT(C73)/PI()*180</f>
        <v>1.1859034823033656</v>
      </c>
      <c r="F73">
        <f>1/(1+(1/3*$B73*r0/c0)^2)</f>
        <v>0.9998929143080136</v>
      </c>
      <c r="G73">
        <f>(2/3*$B73*r0/c0+1/9*($B73*r0/c0)^3)/(1+(1/3*$B73*r0/c0)^2)</f>
        <v>0.02069865980593875</v>
      </c>
      <c r="H73">
        <f t="shared" si="1"/>
        <v>0.0009304830829620544</v>
      </c>
      <c r="I73">
        <f t="shared" si="2"/>
        <v>1.185903482303362</v>
      </c>
      <c r="K73" t="str">
        <f>IMDIV(COMPLEX(1-1/3*($B73*r0/c0)^2,1/3*$B73*r0/c0),COMPLEX(1,1/3*$B73*r0/c0))</f>
        <v>0.999678742924041+3.32461745328628E-006i</v>
      </c>
      <c r="L73">
        <f>20*LOG(SQRT(6)*IMABS(K73))</f>
        <v>7.778721652062788</v>
      </c>
      <c r="M73">
        <f>IMARGUMENT(K73)/PI()*180</f>
        <v>0.00019054776338542942</v>
      </c>
      <c r="N73">
        <f>SQRT(6)*(1-2/9*($B73*r0/c0)^2)/(1+(1/3*$B73*r0/c0)^2)</f>
        <v>2.4487028268708197</v>
      </c>
      <c r="O73">
        <f>SQRT(6)*(1/9*($B73*r0/c0)^3)/(1+(1/3*$B73*r0/c0)^2)</f>
        <v>8.143616350496631E-06</v>
      </c>
      <c r="P73">
        <f t="shared" si="3"/>
        <v>7.778721652062787</v>
      </c>
      <c r="Q73">
        <f t="shared" si="4"/>
        <v>0.00019054776338528806</v>
      </c>
    </row>
    <row r="74" spans="1:17" ht="12.75">
      <c r="A74">
        <v>115</v>
      </c>
      <c r="B74">
        <f t="shared" si="0"/>
        <v>722.5663103256525</v>
      </c>
      <c r="C74" t="str">
        <f>IMDIV(COMPLEX(1-1/3*($B74*r0/c0)^2,$B74*r0/c0),COMPLEX(1,1/3*$B74*r0/c0))</f>
        <v>0.999887101399605+2.12531499614182E-002i</v>
      </c>
      <c r="D74">
        <f>20*LOG(IMABS(C74))</f>
        <v>0.000981012232801248</v>
      </c>
      <c r="E74">
        <f>IMARGUMENT(C74)/PI()*180</f>
        <v>1.217669929729089</v>
      </c>
      <c r="F74">
        <f>1/(1+(1/3*$B74*r0/c0)^2)</f>
        <v>0.9998871013996055</v>
      </c>
      <c r="G74">
        <f>(2/3*$B74*r0/c0+1/9*($B74*r0/c0)^3)/(1+(1/3*$B74*r0/c0)^2)</f>
        <v>0.02125314996141813</v>
      </c>
      <c r="H74">
        <f t="shared" si="1"/>
        <v>0.0009810122328055696</v>
      </c>
      <c r="I74">
        <f t="shared" si="2"/>
        <v>1.2176699297290845</v>
      </c>
      <c r="K74" t="str">
        <f>IMDIV(COMPLEX(1-1/3*($B74*r0/c0)^2,1/3*$B74*r0/c0),COMPLEX(1,1/3*$B74*r0/c0))</f>
        <v>0.999661304198816+3.59897316741245E-006i</v>
      </c>
      <c r="L74">
        <f>20*LOG(SQRT(6)*IMABS(K74))</f>
        <v>7.77857013123</v>
      </c>
      <c r="M74">
        <f>IMARGUMENT(K74)/PI()*180</f>
        <v>0.00020627583783283202</v>
      </c>
      <c r="N74">
        <f>SQRT(6)*(1-2/9*($B74*r0/c0)^2)/(1+(1/3*$B74*r0/c0)^2)</f>
        <v>2.4486601108922548</v>
      </c>
      <c r="O74">
        <f>SQRT(6)*(1/9*($B74*r0/c0)^3)/(1+(1/3*$B74*r0/c0)^2)</f>
        <v>8.815647858128241E-06</v>
      </c>
      <c r="P74">
        <f t="shared" si="3"/>
        <v>7.778570131230004</v>
      </c>
      <c r="Q74">
        <f t="shared" si="4"/>
        <v>0.0002062758378328217</v>
      </c>
    </row>
    <row r="75" spans="1:17" ht="12.75">
      <c r="A75">
        <v>118</v>
      </c>
      <c r="B75">
        <f t="shared" si="0"/>
        <v>741.4158662471912</v>
      </c>
      <c r="C75" t="str">
        <f>IMDIV(COMPLEX(1-1/3*($B75*r0/c0)^2,$B75*r0/c0),COMPLEX(1,1/3*$B75*r0/c0))</f>
        <v>0.999881134916331+2.18076450140199E-002i</v>
      </c>
      <c r="D75">
        <f>20*LOG(IMABS(C75))</f>
        <v>0.001032878479838787</v>
      </c>
      <c r="E75">
        <f>IMARGUMENT(C75)/PI()*180</f>
        <v>1.2494364701266587</v>
      </c>
      <c r="F75">
        <f>1/(1+(1/3*$B75*r0/c0)^2)</f>
        <v>0.9998811349163309</v>
      </c>
      <c r="G75">
        <f>(2/3*$B75*r0/c0+1/9*($B75*r0/c0)^3)/(1+(1/3*$B75*r0/c0)^2)</f>
        <v>0.021807645014019956</v>
      </c>
      <c r="H75">
        <f t="shared" si="1"/>
        <v>0.001032878479836291</v>
      </c>
      <c r="I75">
        <f t="shared" si="2"/>
        <v>1.249436470126662</v>
      </c>
      <c r="K75" t="str">
        <f>IMDIV(COMPLEX(1-1/3*($B75*r0/c0)^2,1/3*$B75*r0/c0),COMPLEX(1,1/3*$B75*r0/c0))</f>
        <v>0.999643404748993+3.88802024889468E-006i</v>
      </c>
      <c r="L75">
        <f>20*LOG(SQRT(6)*IMABS(K75))</f>
        <v>7.778414604525493</v>
      </c>
      <c r="M75">
        <f>IMARGUMENT(K75)/PI()*180</f>
        <v>0.00022284661696725925</v>
      </c>
      <c r="N75">
        <f>SQRT(6)*(1-2/9*($B75*r0/c0)^2)/(1+(1/3*$B75*r0/c0)^2)</f>
        <v>2.448616266373511</v>
      </c>
      <c r="O75">
        <f>SQRT(6)*(1/9*($B75*r0/c0)^3)/(1+(1/3*$B75*r0/c0)^2)</f>
        <v>9.52366571940392E-06</v>
      </c>
      <c r="P75">
        <f t="shared" si="3"/>
        <v>7.778414604525493</v>
      </c>
      <c r="Q75">
        <f t="shared" si="4"/>
        <v>0.0002228466169673318</v>
      </c>
    </row>
    <row r="76" spans="1:17" ht="12.75">
      <c r="A76">
        <v>121</v>
      </c>
      <c r="B76">
        <f t="shared" si="0"/>
        <v>760.26542216873</v>
      </c>
      <c r="C76" t="str">
        <f>IMDIV(COMPLEX(1-1/3*($B76*r0/c0)^2,$B76*r0/c0),COMPLEX(1,1/3*$B76*r0/c0))</f>
        <v>0.99987501486369+2.23621450913953E-002i</v>
      </c>
      <c r="D76">
        <f>20*LOG(IMABS(C76))</f>
        <v>0.0010860819432960012</v>
      </c>
      <c r="E76">
        <f>IMARGUMENT(C76)/PI()*180</f>
        <v>1.2812031058893956</v>
      </c>
      <c r="F76">
        <f>1/(1+(1/3*$B76*r0/c0)^2)</f>
        <v>0.9998750148636899</v>
      </c>
      <c r="G76">
        <f>(2/3*$B76*r0/c0+1/9*($B76*r0/c0)^3)/(1+(1/3*$B76*r0/c0)^2)</f>
        <v>0.022362145091395315</v>
      </c>
      <c r="H76">
        <f t="shared" si="1"/>
        <v>0.00108608194329651</v>
      </c>
      <c r="I76">
        <f t="shared" si="2"/>
        <v>1.2812031058893965</v>
      </c>
      <c r="K76" t="str">
        <f>IMDIV(COMPLEX(1-1/3*($B76*r0/c0)^2,1/3*$B76*r0/c0),COMPLEX(1,1/3*$B76*r0/c0))</f>
        <v>0.99962504459107+4.19214165095015E-006i</v>
      </c>
      <c r="L76">
        <f>20*LOG(SQRT(6)*IMABS(K76))</f>
        <v>7.778255071877602</v>
      </c>
      <c r="M76">
        <f>IMARGUMENT(K76)/PI()*180</f>
        <v>0.0002402821187991535</v>
      </c>
      <c r="N76">
        <f>SQRT(6)*(1-2/9*($B76*r0/c0)^2)/(1+(1/3*$B76*r0/c0)^2)</f>
        <v>2.4485712933550023</v>
      </c>
      <c r="O76">
        <f>SQRT(6)*(1/9*($B76*r0/c0)^3)/(1+(1/3*$B76*r0/c0)^2)</f>
        <v>1.0268607974300336E-05</v>
      </c>
      <c r="P76">
        <f t="shared" si="3"/>
        <v>7.778255071877601</v>
      </c>
      <c r="Q76">
        <f t="shared" si="4"/>
        <v>0.00024028211879924266</v>
      </c>
    </row>
    <row r="77" spans="1:17" ht="12.75">
      <c r="A77">
        <v>125</v>
      </c>
      <c r="B77">
        <f t="shared" si="0"/>
        <v>785.3981633974482</v>
      </c>
      <c r="C77" t="str">
        <f>IMDIV(COMPLEX(1-1/3*($B77*r0/c0)^2,$B77*r0/c0),COMPLEX(1,1/3*$B77*r0/c0))</f>
        <v>0.999866615917591+2.31014865648272E-002i</v>
      </c>
      <c r="D77">
        <f>20*LOG(IMABS(C77))</f>
        <v>0.0011591002208331538</v>
      </c>
      <c r="E77">
        <f>IMARGUMENT(C77)/PI()*180</f>
        <v>1.3235587727174376</v>
      </c>
      <c r="F77">
        <f>1/(1+(1/3*$B77*r0/c0)^2)</f>
        <v>0.9998666159175907</v>
      </c>
      <c r="G77">
        <f>(2/3*$B77*r0/c0+1/9*($B77*r0/c0)^3)/(1+(1/3*$B77*r0/c0)^2)</f>
        <v>0.023101486564827158</v>
      </c>
      <c r="H77">
        <f t="shared" si="1"/>
        <v>0.001159100220831265</v>
      </c>
      <c r="I77">
        <f t="shared" si="2"/>
        <v>1.3235587727174354</v>
      </c>
      <c r="K77" t="str">
        <f>IMDIV(COMPLEX(1-1/3*($B77*r0/c0)^2,1/3*$B77*r0/c0),COMPLEX(1,1/3*$B77*r0/c0))</f>
        <v>0.999599847752772+4.62174764782086E-006i</v>
      </c>
      <c r="L77">
        <f>20*LOG(SQRT(6)*IMABS(K77))</f>
        <v>7.778036130085631</v>
      </c>
      <c r="M77">
        <f>IMARGUMENT(K77)/PI()*180</f>
        <v>0.00026491263958081123</v>
      </c>
      <c r="N77">
        <f>SQRT(6)*(1-2/9*($B77*r0/c0)^2)/(1+(1/3*$B77*r0/c0)^2)</f>
        <v>2.448509573958042</v>
      </c>
      <c r="O77">
        <f>SQRT(6)*(1/9*($B77*r0/c0)^3)/(1+(1/3*$B77*r0/c0)^2)</f>
        <v>1.1320923457073454E-05</v>
      </c>
      <c r="P77">
        <f t="shared" si="3"/>
        <v>7.778036130085635</v>
      </c>
      <c r="Q77">
        <f t="shared" si="4"/>
        <v>0.00026491263958090426</v>
      </c>
    </row>
    <row r="78" spans="1:17" ht="12.75">
      <c r="A78">
        <v>130</v>
      </c>
      <c r="B78">
        <f aca="true" t="shared" si="5" ref="B78:B141">2*PI()*A78</f>
        <v>816.8140899333462</v>
      </c>
      <c r="C78" t="str">
        <f>IMDIV(COMPLEX(1-1/3*($B78*r0/c0)^2,$B78*r0/c0),COMPLEX(1,1/3*$B78*r0/c0))</f>
        <v>0.999855733346685+2.40256767485563E-002i</v>
      </c>
      <c r="D78">
        <f>20*LOG(IMABS(C78))</f>
        <v>0.0012537168704671476</v>
      </c>
      <c r="E78">
        <f>IMARGUMENT(C78)/PI()*180</f>
        <v>1.3765036092640544</v>
      </c>
      <c r="F78">
        <f>1/(1+(1/3*$B78*r0/c0)^2)</f>
        <v>0.9998557333466848</v>
      </c>
      <c r="G78">
        <f>(2/3*$B78*r0/c0+1/9*($B78*r0/c0)^3)/(1+(1/3*$B78*r0/c0)^2)</f>
        <v>0.024025676748556282</v>
      </c>
      <c r="H78">
        <f aca="true" t="shared" si="6" ref="H78:H141">10*LOG10(F78^2+G78^2)</f>
        <v>0.0012537168704656457</v>
      </c>
      <c r="I78">
        <f aca="true" t="shared" si="7" ref="I78:I141">ATAN2(F78,G78)/PI()*180</f>
        <v>1.3765036092640537</v>
      </c>
      <c r="K78" t="str">
        <f>IMDIV(COMPLEX(1-1/3*($B78*r0/c0)^2,1/3*$B78*r0/c0),COMPLEX(1,1/3*$B78*r0/c0))</f>
        <v>0.999567200040055+5.19878096185043E-006i</v>
      </c>
      <c r="L78">
        <f>20*LOG(SQRT(6)*IMABS(K78))</f>
        <v>7.777752437529468</v>
      </c>
      <c r="M78">
        <f>IMARGUMENT(K78)/PI()*180</f>
        <v>0.00029799718089226036</v>
      </c>
      <c r="N78">
        <f>SQRT(6)*(1-2/9*($B78*r0/c0)^2)/(1+(1/3*$B78*r0/c0)^2)</f>
        <v>2.4484296037206144</v>
      </c>
      <c r="O78">
        <f>SQRT(6)*(1/9*($B78*r0/c0)^3)/(1+(1/3*$B78*r0/c0)^2)</f>
        <v>1.2734360641039124E-05</v>
      </c>
      <c r="P78">
        <f aca="true" t="shared" si="8" ref="P78:P141">10*LOG10(N78^2+O78^2)</f>
        <v>7.777752437529465</v>
      </c>
      <c r="Q78">
        <f aca="true" t="shared" si="9" ref="Q78:Q141">ATAN2(N78,O78)/PI()*180</f>
        <v>0.0002979971808924953</v>
      </c>
    </row>
    <row r="79" spans="1:17" ht="12.75">
      <c r="A79">
        <v>133</v>
      </c>
      <c r="B79">
        <f t="shared" si="5"/>
        <v>835.663645854885</v>
      </c>
      <c r="C79" t="str">
        <f>IMDIV(COMPLEX(1-1/3*($B79*r0/c0)^2,$B79*r0/c0),COMPLEX(1,1/3*$B79*r0/c0))</f>
        <v>0.999848999074403+2.45801982013792E-002i</v>
      </c>
      <c r="D79">
        <f>20*LOG(IMABS(C79))</f>
        <v>0.0013122704531459209</v>
      </c>
      <c r="E79">
        <f>IMARGUMENT(C79)/PI()*180</f>
        <v>1.4082706503699969</v>
      </c>
      <c r="F79">
        <f>1/(1+(1/3*$B79*r0/c0)^2)</f>
        <v>0.9998489990744023</v>
      </c>
      <c r="G79">
        <f>(2/3*$B79*r0/c0+1/9*($B79*r0/c0)^3)/(1+(1/3*$B79*r0/c0)^2)</f>
        <v>0.024580198201379147</v>
      </c>
      <c r="H79">
        <f t="shared" si="6"/>
        <v>0.001312270453138721</v>
      </c>
      <c r="I79">
        <f t="shared" si="7"/>
        <v>1.4082706503699949</v>
      </c>
      <c r="K79" t="str">
        <f>IMDIV(COMPLEX(1-1/3*($B79*r0/c0)^2,1/3*$B79*r0/c0),COMPLEX(1,1/3*$B79*r0/c0))</f>
        <v>0.999546997223207+5.5670287064281E-006i</v>
      </c>
      <c r="L79">
        <f>20*LOG(SQRT(6)*IMABS(K79))</f>
        <v>7.77757688035466</v>
      </c>
      <c r="M79">
        <f>IMARGUMENT(K79)/PI()*180</f>
        <v>0.0003191118078382644</v>
      </c>
      <c r="N79">
        <f>SQRT(6)*(1-2/9*($B79*r0/c0)^2)/(1+(1/3*$B79*r0/c0)^2)</f>
        <v>2.44838011712797</v>
      </c>
      <c r="O79">
        <f>SQRT(6)*(1/9*($B79*r0/c0)^3)/(1+(1/3*$B79*r0/c0)^2)</f>
        <v>1.3636379714187305E-05</v>
      </c>
      <c r="P79">
        <f t="shared" si="8"/>
        <v>7.777576880354657</v>
      </c>
      <c r="Q79">
        <f t="shared" si="9"/>
        <v>0.0003191118078385493</v>
      </c>
    </row>
    <row r="80" spans="1:17" ht="12.75">
      <c r="A80">
        <v>137</v>
      </c>
      <c r="B80">
        <f t="shared" si="5"/>
        <v>860.7963870836033</v>
      </c>
      <c r="C80" t="str">
        <f>IMDIV(COMPLEX(1-1/3*($B80*r0/c0)^2,$B80*r0/c0),COMPLEX(1,1/3*$B80*r0/c0))</f>
        <v>0.999839781206178+2.53195689695011E-002i</v>
      </c>
      <c r="D80">
        <f>20*LOG(IMABS(C80))</f>
        <v>0.001392423033530506</v>
      </c>
      <c r="E80">
        <f>IMARGUMENT(C80)/PI()*180</f>
        <v>1.450626872489608</v>
      </c>
      <c r="F80">
        <f>1/(1+(1/3*$B80*r0/c0)^2)</f>
        <v>0.9998397812061787</v>
      </c>
      <c r="G80">
        <f>(2/3*$B80*r0/c0+1/9*($B80*r0/c0)^3)/(1+(1/3*$B80*r0/c0)^2)</f>
        <v>0.025319568969501036</v>
      </c>
      <c r="H80">
        <f t="shared" si="6"/>
        <v>0.0013924230335345437</v>
      </c>
      <c r="I80">
        <f t="shared" si="7"/>
        <v>1.4506268724896034</v>
      </c>
      <c r="K80" t="str">
        <f>IMDIV(COMPLEX(1-1/3*($B80*r0/c0)^2,1/3*$B80*r0/c0),COMPLEX(1,1/3*$B80*r0/c0))</f>
        <v>0.999519343618536+6.08451877342301E-006i</v>
      </c>
      <c r="L80">
        <f>20*LOG(SQRT(6)*IMABS(K80))</f>
        <v>7.777336572039555</v>
      </c>
      <c r="M80">
        <f>IMARGUMENT(K80)/PI()*180</f>
        <v>0.00034878489176493364</v>
      </c>
      <c r="N80">
        <f>SQRT(6)*(1-2/9*($B80*r0/c0)^2)/(1+(1/3*$B80*r0/c0)^2)</f>
        <v>2.4483123799069793</v>
      </c>
      <c r="O80">
        <f>SQRT(6)*(1/9*($B80*r0/c0)^3)/(1+(1/3*$B80*r0/c0)^2)</f>
        <v>1.4903966325263505E-05</v>
      </c>
      <c r="P80">
        <f t="shared" si="8"/>
        <v>7.777336572039558</v>
      </c>
      <c r="Q80">
        <f t="shared" si="9"/>
        <v>0.0003487848917647501</v>
      </c>
    </row>
    <row r="81" spans="1:17" ht="12.75">
      <c r="A81">
        <v>140</v>
      </c>
      <c r="B81">
        <f t="shared" si="5"/>
        <v>879.645943005142</v>
      </c>
      <c r="C81" t="str">
        <f>IMDIV(COMPLEX(1-1/3*($B81*r0/c0)^2,$B81*r0/c0),COMPLEX(1,1/3*$B81*r0/c0))</f>
        <v>0.999832688684385+2.58741038342688E-002i</v>
      </c>
      <c r="D81">
        <f>20*LOG(IMABS(C81))</f>
        <v>0.0014540985004354585</v>
      </c>
      <c r="E81">
        <f>IMARGUMENT(C81)/PI()*180</f>
        <v>1.482394167644423</v>
      </c>
      <c r="F81">
        <f>1/(1+(1/3*$B81*r0/c0)^2)</f>
        <v>0.9998326886843857</v>
      </c>
      <c r="G81">
        <f>(2/3*$B81*r0/c0+1/9*($B81*r0/c0)^3)/(1+(1/3*$B81*r0/c0)^2)</f>
        <v>0.02587410383426886</v>
      </c>
      <c r="H81">
        <f t="shared" si="6"/>
        <v>0.0014540985004421034</v>
      </c>
      <c r="I81">
        <f t="shared" si="7"/>
        <v>1.4823941676444254</v>
      </c>
      <c r="K81" t="str">
        <f>IMDIV(COMPLEX(1-1/3*($B81*r0/c0)^2,1/3*$B81*r0/c0),COMPLEX(1,1/3*$B81*r0/c0))</f>
        <v>0.999498066053157+6.49300235289673E-006i</v>
      </c>
      <c r="L81">
        <f>20*LOG(SQRT(6)*IMABS(K81))</f>
        <v>7.777151666634099</v>
      </c>
      <c r="M81">
        <f>IMARGUMENT(K81)/PI()*180</f>
        <v>0.00037220845524325104</v>
      </c>
      <c r="N81">
        <f>SQRT(6)*(1-2/9*($B81*r0/c0)^2)/(1+(1/3*$B81*r0/c0)^2)</f>
        <v>2.448260260728832</v>
      </c>
      <c r="O81">
        <f>SQRT(6)*(1/9*($B81*r0/c0)^3)/(1+(1/3*$B81*r0/c0)^2)</f>
        <v>1.5904542663275514E-05</v>
      </c>
      <c r="P81">
        <f t="shared" si="8"/>
        <v>7.7771516666341025</v>
      </c>
      <c r="Q81">
        <f t="shared" si="9"/>
        <v>0.0003722084552429686</v>
      </c>
    </row>
    <row r="82" spans="1:17" ht="12.75">
      <c r="A82">
        <v>145</v>
      </c>
      <c r="B82">
        <f t="shared" si="5"/>
        <v>911.06186954104</v>
      </c>
      <c r="C82" t="str">
        <f>IMDIV(COMPLEX(1-1/3*($B82*r0/c0)^2,$B82*r0/c0),COMPLEX(1,1/3*$B82*r0/c0))</f>
        <v>0.999820526651989+2.6798341917736E-002i</v>
      </c>
      <c r="D82">
        <f>20*LOG(IMABS(C82))</f>
        <v>0.0015598647592182015</v>
      </c>
      <c r="E82">
        <f>IMARGUMENT(C82)/PI()*180</f>
        <v>1.535339911487518</v>
      </c>
      <c r="F82">
        <f>1/(1+(1/3*$B82*r0/c0)^2)</f>
        <v>0.9998205266519897</v>
      </c>
      <c r="G82">
        <f>(2/3*$B82*r0/c0+1/9*($B82*r0/c0)^3)/(1+(1/3*$B82*r0/c0)^2)</f>
        <v>0.026798341917736036</v>
      </c>
      <c r="H82">
        <f t="shared" si="6"/>
        <v>0.0015598647592251502</v>
      </c>
      <c r="I82">
        <f t="shared" si="7"/>
        <v>1.5353399114875188</v>
      </c>
      <c r="K82" t="str">
        <f>IMDIV(COMPLEX(1-1/3*($B82*r0/c0)^2,1/3*$B82*r0/c0),COMPLEX(1,1/3*$B82*r0/c0))</f>
        <v>0.999461579955969+7.21373488107761E-006i</v>
      </c>
      <c r="L82">
        <f>20*LOG(SQRT(6)*IMABS(K82))</f>
        <v>7.776834587526248</v>
      </c>
      <c r="M82">
        <f>IMARGUMENT(K82)/PI()*180</f>
        <v>0.00041353922101046176</v>
      </c>
      <c r="N82">
        <f>SQRT(6)*(1-2/9*($B82*r0/c0)^2)/(1+(1/3*$B82*r0/c0)^2)</f>
        <v>2.448170888408016</v>
      </c>
      <c r="O82">
        <f>SQRT(6)*(1/9*($B82*r0/c0)^3)/(1+(1/3*$B82*r0/c0)^2)</f>
        <v>1.7669969598341543E-05</v>
      </c>
      <c r="P82">
        <f t="shared" si="8"/>
        <v>7.776834587526253</v>
      </c>
      <c r="Q82">
        <f t="shared" si="9"/>
        <v>0.0004135392210101037</v>
      </c>
    </row>
    <row r="83" spans="1:17" ht="12.75">
      <c r="A83">
        <v>150</v>
      </c>
      <c r="B83">
        <f t="shared" si="5"/>
        <v>942.4777960769379</v>
      </c>
      <c r="C83" t="str">
        <f>IMDIV(COMPLEX(1-1/3*($B83*r0/c0)^2,$B83*r0/c0),COMPLEX(1,1/3*$B83*r0/c0))</f>
        <v>0.999807938193245+2.77225971491503E-002i</v>
      </c>
      <c r="D83">
        <f>20*LOG(IMABS(C83))</f>
        <v>0.0016693488720466595</v>
      </c>
      <c r="E83">
        <f>IMARGUMENT(C83)/PI()*180</f>
        <v>1.5882859797349254</v>
      </c>
      <c r="F83">
        <f>1/(1+(1/3*$B83*r0/c0)^2)</f>
        <v>0.9998079381932455</v>
      </c>
      <c r="G83">
        <f>(2/3*$B83*r0/c0+1/9*($B83*r0/c0)^3)/(1+(1/3*$B83*r0/c0)^2)</f>
        <v>0.02772259714915024</v>
      </c>
      <c r="H83">
        <f t="shared" si="6"/>
        <v>0.0016693488720508215</v>
      </c>
      <c r="I83">
        <f t="shared" si="7"/>
        <v>1.588285979734921</v>
      </c>
      <c r="K83" t="str">
        <f>IMDIV(COMPLEX(1-1/3*($B83*r0/c0)^2,1/3*$B83*r0/c0),COMPLEX(1,1/3*$B83*r0/c0))</f>
        <v>0.999423814579736+7.98591125032331E-006i</v>
      </c>
      <c r="L83">
        <f>20*LOG(SQRT(6)*IMABS(K83))</f>
        <v>7.776506378775494</v>
      </c>
      <c r="M83">
        <f>IMARGUMENT(K83)/PI()*180</f>
        <v>0.00045782280102284363</v>
      </c>
      <c r="N83">
        <f>SQRT(6)*(1-2/9*($B83*r0/c0)^2)/(1+(1/3*$B83*r0/c0)^2)</f>
        <v>2.448078382506301</v>
      </c>
      <c r="O83">
        <f>SQRT(6)*(1/9*($B83*r0/c0)^3)/(1+(1/3*$B83*r0/c0)^2)</f>
        <v>1.9561407694439916E-05</v>
      </c>
      <c r="P83">
        <f t="shared" si="8"/>
        <v>7.776506378775499</v>
      </c>
      <c r="Q83">
        <f t="shared" si="9"/>
        <v>0.00045782280102275413</v>
      </c>
    </row>
    <row r="84" spans="1:17" ht="12.75">
      <c r="A84">
        <v>155</v>
      </c>
      <c r="B84">
        <f t="shared" si="5"/>
        <v>973.8937226128359</v>
      </c>
      <c r="C84" t="str">
        <f>IMDIV(COMPLEX(1-1/3*($B84*r0/c0)^2,$B84*r0/c0),COMPLEX(1,1/3*$B84*r0/c0))</f>
        <v>0.999794923340378+2.86468701190755E-002i</v>
      </c>
      <c r="D84">
        <f>20*LOG(IMABS(C84))</f>
        <v>0.0017825515369404858</v>
      </c>
      <c r="E84">
        <f>IMARGUMENT(C84)/PI()*180</f>
        <v>1.641232383334313</v>
      </c>
      <c r="F84">
        <f>1/(1+(1/3*$B84*r0/c0)^2)</f>
        <v>0.9997949233403777</v>
      </c>
      <c r="G84">
        <f>(2/3*$B84*r0/c0+1/9*($B84*r0/c0)^3)/(1+(1/3*$B84*r0/c0)^2)</f>
        <v>0.02864687011907547</v>
      </c>
      <c r="H84">
        <f t="shared" si="6"/>
        <v>0.0017825515369373117</v>
      </c>
      <c r="I84">
        <f t="shared" si="7"/>
        <v>1.6412323833343117</v>
      </c>
      <c r="K84" t="str">
        <f>IMDIV(COMPLEX(1-1/3*($B84*r0/c0)^2,1/3*$B84*r0/c0),COMPLEX(1,1/3*$B84*r0/c0))</f>
        <v>0.999384770021133+8.811303152678E-006i</v>
      </c>
      <c r="L84">
        <f>20*LOG(SQRT(6)*IMABS(K84))</f>
        <v>7.776167039961988</v>
      </c>
      <c r="M84">
        <f>IMARGUMENT(K84)/PI()*180</f>
        <v>0.0005051612730049996</v>
      </c>
      <c r="N84">
        <f>SQRT(6)*(1-2/9*($B84*r0/c0)^2)/(1+(1/3*$B84*r0/c0)^2)</f>
        <v>2.44798274326049</v>
      </c>
      <c r="O84">
        <f>SQRT(6)*(1/9*($B84*r0/c0)^3)/(1+(1/3*$B84*r0/c0)^2)</f>
        <v>2.1583196693032318E-05</v>
      </c>
      <c r="P84">
        <f t="shared" si="8"/>
        <v>7.776167039961987</v>
      </c>
      <c r="Q84">
        <f t="shared" si="9"/>
        <v>0.0005051612730048705</v>
      </c>
    </row>
    <row r="85" spans="1:17" ht="12.75">
      <c r="A85">
        <v>160</v>
      </c>
      <c r="B85">
        <f t="shared" si="5"/>
        <v>1005.3096491487338</v>
      </c>
      <c r="C85" t="str">
        <f>IMDIV(COMPLEX(1-1/3*($B85*r0/c0)^2,$B85*r0/c0),COMPLEX(1,1/3*$B85*r0/c0))</f>
        <v>0.999781482126702+2.95711614180002E-002i</v>
      </c>
      <c r="D85">
        <f>20*LOG(IMABS(C85))</f>
        <v>0.0018994734754028584</v>
      </c>
      <c r="E85">
        <f>IMARGUMENT(C85)/PI()*180</f>
        <v>1.694179133209134</v>
      </c>
      <c r="F85">
        <f>1/(1+(1/3*$B85*r0/c0)^2)</f>
        <v>0.9997814821267016</v>
      </c>
      <c r="G85">
        <f>(2/3*$B85*r0/c0+1/9*($B85*r0/c0)^3)/(1+(1/3*$B85*r0/c0)^2)</f>
        <v>0.029571161418000074</v>
      </c>
      <c r="H85">
        <f t="shared" si="6"/>
        <v>0.0018994734754005072</v>
      </c>
      <c r="I85">
        <f t="shared" si="7"/>
        <v>1.6941791332091274</v>
      </c>
      <c r="K85" t="str">
        <f>IMDIV(COMPLEX(1-1/3*($B85*r0/c0)^2,1/3*$B85*r0/c0),COMPLEX(1,1/3*$B85*r0/c0))</f>
        <v>0.999344446380105+9.69168205315216E-006i</v>
      </c>
      <c r="L85">
        <f>20*LOG(SQRT(6)*IMABS(K85))</f>
        <v>7.77581657065166</v>
      </c>
      <c r="M85">
        <f>IMARGUMENT(K85)/PI()*180</f>
        <v>0.000555656740798744</v>
      </c>
      <c r="N85">
        <f>SQRT(6)*(1-2/9*($B85*r0/c0)^2)/(1+(1/3*$B85*r0/c0)^2)</f>
        <v>2.447883970915401</v>
      </c>
      <c r="O85">
        <f>SQRT(6)*(1/9*($B85*r0/c0)^3)/(1+(1/3*$B85*r0/c0)^2)</f>
        <v>2.3739675779523155E-05</v>
      </c>
      <c r="P85">
        <f t="shared" si="8"/>
        <v>7.775816570651662</v>
      </c>
      <c r="Q85">
        <f t="shared" si="9"/>
        <v>0.0005556567407990045</v>
      </c>
    </row>
    <row r="86" spans="1:17" ht="12.75">
      <c r="A86">
        <v>165</v>
      </c>
      <c r="B86">
        <f t="shared" si="5"/>
        <v>1036.7255756846316</v>
      </c>
      <c r="C86" t="str">
        <f>IMDIV(COMPLEX(1-1/3*($B86*r0/c0)^2,$B86*r0/c0),COMPLEX(1,1/3*$B86*r0/c0))</f>
        <v>0.999767614586623+3.04954716363342E-002i</v>
      </c>
      <c r="D86">
        <f>20*LOG(IMABS(C86))</f>
        <v>0.002020115432434831</v>
      </c>
      <c r="E86">
        <f>IMARGUMENT(C86)/PI()*180</f>
        <v>1.7471262402577568</v>
      </c>
      <c r="F86">
        <f>1/(1+(1/3*$B86*r0/c0)^2)</f>
        <v>0.9997676145866231</v>
      </c>
      <c r="G86">
        <f>(2/3*$B86*r0/c0+1/9*($B86*r0/c0)^3)/(1+(1/3*$B86*r0/c0)^2)</f>
        <v>0.030495471636334225</v>
      </c>
      <c r="H86">
        <f t="shared" si="6"/>
        <v>0.0020201154324357823</v>
      </c>
      <c r="I86">
        <f t="shared" si="7"/>
        <v>1.747126240257758</v>
      </c>
      <c r="K86" t="str">
        <f>IMDIV(COMPLEX(1-1/3*($B86*r0/c0)^2,1/3*$B86*r0/c0),COMPLEX(1,1/3*$B86*r0/c0))</f>
        <v>0.999302843759869+1.06288191822307E-005i</v>
      </c>
      <c r="L86">
        <f>20*LOG(SQRT(6)*IMABS(K86))</f>
        <v>7.7754549703962645</v>
      </c>
      <c r="M86">
        <f>IMARGUMENT(K86)/PI()*180</f>
        <v>0.0006094113352417156</v>
      </c>
      <c r="N86">
        <f>SQRT(6)*(1-2/9*($B86*r0/c0)^2)/(1+(1/3*$B86*r0/c0)^2)</f>
        <v>2.44778206572386</v>
      </c>
      <c r="O86">
        <f>SQRT(6)*(1/9*($B86*r0/c0)^3)/(1+(1/3*$B86*r0/c0)^2)</f>
        <v>2.603518356477664E-05</v>
      </c>
      <c r="P86">
        <f t="shared" si="8"/>
        <v>7.775454970396266</v>
      </c>
      <c r="Q86">
        <f t="shared" si="9"/>
        <v>0.0006094113352418434</v>
      </c>
    </row>
    <row r="87" spans="1:17" ht="12.75">
      <c r="A87">
        <v>170</v>
      </c>
      <c r="B87">
        <f t="shared" si="5"/>
        <v>1068.1415022205297</v>
      </c>
      <c r="C87" t="str">
        <f>IMDIV(COMPLEX(1-1/3*($B87*r0/c0)^2,$B87*r0/c0),COMPLEX(1,1/3*$B87*r0/c0))</f>
        <v>0.999753320755636+3.14198013644073E-002i</v>
      </c>
      <c r="D87">
        <f>20*LOG(IMABS(C87))</f>
        <v>0.002144478176476246</v>
      </c>
      <c r="E87">
        <f>IMARGUMENT(C87)/PI()*180</f>
        <v>1.8000737153527404</v>
      </c>
      <c r="F87">
        <f>1/(1+(1/3*$B87*r0/c0)^2)</f>
        <v>0.9997533207556366</v>
      </c>
      <c r="G87">
        <f>(2/3*$B87*r0/c0+1/9*($B87*r0/c0)^3)/(1+(1/3*$B87*r0/c0)^2)</f>
        <v>0.031419801364407356</v>
      </c>
      <c r="H87">
        <f t="shared" si="6"/>
        <v>0.0021444781764821093</v>
      </c>
      <c r="I87">
        <f t="shared" si="7"/>
        <v>1.8000737153527429</v>
      </c>
      <c r="K87" t="str">
        <f>IMDIV(COMPLEX(1-1/3*($B87*r0/c0)^2,1/3*$B87*r0/c0),COMPLEX(1,1/3*$B87*r0/c0))</f>
        <v>0.99925996226691+1.16244855282809E-005i</v>
      </c>
      <c r="L87">
        <f>20*LOG(SQRT(6)*IMABS(K87))</f>
        <v>7.775082238733342</v>
      </c>
      <c r="M87">
        <f>IMARGUMENT(K87)/PI()*180</f>
        <v>0.0006665272150406156</v>
      </c>
      <c r="N87">
        <f>SQRT(6)*(1-2/9*($B87*r0/c0)^2)/(1+(1/3*$B87*r0/c0)^2)</f>
        <v>2.447677027946701</v>
      </c>
      <c r="O87">
        <f>SQRT(6)*(1/9*($B87*r0/c0)^3)/(1+(1/3*$B87*r0/c0)^2)</f>
        <v>2.8474058066639074E-05</v>
      </c>
      <c r="P87">
        <f t="shared" si="8"/>
        <v>7.775082238733341</v>
      </c>
      <c r="Q87">
        <f t="shared" si="9"/>
        <v>0.00066652721504023</v>
      </c>
    </row>
    <row r="88" spans="1:17" ht="12.75">
      <c r="A88">
        <v>175</v>
      </c>
      <c r="B88">
        <f t="shared" si="5"/>
        <v>1099.5574287564275</v>
      </c>
      <c r="C88" t="str">
        <f>IMDIV(COMPLEX(1-1/3*($B88*r0/c0)^2,$B88*r0/c0),COMPLEX(1,1/3*$B88*r0/c0))</f>
        <v>0.999738600670327+3.23441511924658E-002i</v>
      </c>
      <c r="D88">
        <f>20*LOG(IMABS(C88))</f>
        <v>0.002272562499431337</v>
      </c>
      <c r="E88">
        <f>IMARGUMENT(C88)/PI()*180</f>
        <v>1.853021569339975</v>
      </c>
      <c r="F88">
        <f>1/(1+(1/3*$B88*r0/c0)^2)</f>
        <v>0.9997386006703274</v>
      </c>
      <c r="G88">
        <f>(2/3*$B88*r0/c0+1/9*($B88*r0/c0)^3)/(1+(1/3*$B88*r0/c0)^2)</f>
        <v>0.03234415119246571</v>
      </c>
      <c r="H88">
        <f t="shared" si="6"/>
        <v>0.0022725624994330514</v>
      </c>
      <c r="I88">
        <f t="shared" si="7"/>
        <v>1.8530215693399692</v>
      </c>
      <c r="K88" t="str">
        <f>IMDIV(COMPLEX(1-1/3*($B88*r0/c0)^2,1/3*$B88*r0/c0),COMPLEX(1,1/3*$B88*r0/c0))</f>
        <v>0.999215802010982+1.26804518300162E-005i</v>
      </c>
      <c r="L88">
        <f>20*LOG(SQRT(6)*IMABS(K88))</f>
        <v>7.774698375186238</v>
      </c>
      <c r="M88">
        <f>IMARGUMENT(K88)/PI()*180</f>
        <v>0.0007271065676480188</v>
      </c>
      <c r="N88">
        <f>SQRT(6)*(1-2/9*($B88*r0/c0)^2)/(1+(1/3*$B88*r0/c0)^2)</f>
        <v>2.447568857852767</v>
      </c>
      <c r="O88">
        <f>SQRT(6)*(1/9*($B88*r0/c0)^3)/(1+(1/3*$B88*r0/c0)^2)</f>
        <v>3.1060636691466385E-05</v>
      </c>
      <c r="P88">
        <f t="shared" si="8"/>
        <v>7.77469837518624</v>
      </c>
      <c r="Q88">
        <f t="shared" si="9"/>
        <v>0.00072710656764768</v>
      </c>
    </row>
    <row r="89" spans="1:17" ht="12.75">
      <c r="A89">
        <v>180</v>
      </c>
      <c r="B89">
        <f t="shared" si="5"/>
        <v>1130.9733552923256</v>
      </c>
      <c r="C89" t="str">
        <f>IMDIV(COMPLEX(1-1/3*($B89*r0/c0)^2,$B89*r0/c0),COMPLEX(1,1/3*$B89*r0/c0))</f>
        <v>0.999723454368369+3.32685217106698E-002i</v>
      </c>
      <c r="D89">
        <f>20*LOG(IMABS(C89))</f>
        <v>0.002404369216588111</v>
      </c>
      <c r="E89">
        <f>IMARGUMENT(C89)/PI()*180</f>
        <v>1.9059698130378715</v>
      </c>
      <c r="F89">
        <f>1/(1+(1/3*$B89*r0/c0)^2)</f>
        <v>0.999723454368369</v>
      </c>
      <c r="G89">
        <f>(2/3*$B89*r0/c0+1/9*($B89*r0/c0)^3)/(1+(1/3*$B89*r0/c0)^2)</f>
        <v>0.033268521710669824</v>
      </c>
      <c r="H89">
        <f t="shared" si="6"/>
        <v>0.002404369216589582</v>
      </c>
      <c r="I89">
        <f t="shared" si="7"/>
        <v>1.9059698130378728</v>
      </c>
      <c r="K89" t="str">
        <f>IMDIV(COMPLEX(1-1/3*($B89*r0/c0)^2,1/3*$B89*r0/c0),COMPLEX(1,1/3*$B89*r0/c0))</f>
        <v>0.999170363105107+1.37984885689885E-005i</v>
      </c>
      <c r="L89">
        <f>20*LOG(SQRT(6)*IMABS(K89))</f>
        <v>7.7743033792641105</v>
      </c>
      <c r="M89">
        <f>IMARGUMENT(K89)/PI()*180</f>
        <v>0.0007912516101412092</v>
      </c>
      <c r="N89">
        <f>SQRT(6)*(1-2/9*($B89*r0/c0)^2)/(1+(1/3*$B89*r0/c0)^2)</f>
        <v>2.447457555718903</v>
      </c>
      <c r="O89">
        <f>SQRT(6)*(1/9*($B89*r0/c0)^3)/(1+(1/3*$B89*r0/c0)^2)</f>
        <v>3.379925621565724E-05</v>
      </c>
      <c r="P89">
        <f t="shared" si="8"/>
        <v>7.774303379264111</v>
      </c>
      <c r="Q89">
        <f t="shared" si="9"/>
        <v>0.0007912516101414194</v>
      </c>
    </row>
    <row r="90" spans="1:17" ht="12.75">
      <c r="A90">
        <v>185</v>
      </c>
      <c r="B90">
        <f t="shared" si="5"/>
        <v>1162.3892818282234</v>
      </c>
      <c r="C90" t="str">
        <f>IMDIV(COMPLEX(1-1/3*($B90*r0/c0)^2,$B90*r0/c0),COMPLEX(1,1/3*$B90*r0/c0))</f>
        <v>0.999707881888525+3.4192913509092E-002i</v>
      </c>
      <c r="D90">
        <f>20*LOG(IMABS(C90))</f>
        <v>0.0025398991666667667</v>
      </c>
      <c r="E90">
        <f>IMARGUMENT(C90)/PI()*180</f>
        <v>1.958918457236634</v>
      </c>
      <c r="F90">
        <f>1/(1+(1/3*$B90*r0/c0)^2)</f>
        <v>0.9997078818885248</v>
      </c>
      <c r="G90">
        <f>(2/3*$B90*r0/c0+1/9*($B90*r0/c0)^3)/(1+(1/3*$B90*r0/c0)^2)</f>
        <v>0.03419291350909196</v>
      </c>
      <c r="H90">
        <f t="shared" si="6"/>
        <v>0.002539899166664615</v>
      </c>
      <c r="I90">
        <f t="shared" si="7"/>
        <v>1.9589184572366323</v>
      </c>
      <c r="K90" t="str">
        <f>IMDIV(COMPLEX(1-1/3*($B90*r0/c0)^2,1/3*$B90*r0/c0),COMPLEX(1,1/3*$B90*r0/c0))</f>
        <v>0.999123645665575+1.49803659620495E-005i</v>
      </c>
      <c r="L90">
        <f>20*LOG(SQRT(6)*IMABS(K90))</f>
        <v>7.77389725046193</v>
      </c>
      <c r="M90">
        <f>IMARGUMENT(K90)/PI()*180</f>
        <v>0.0008590645900996387</v>
      </c>
      <c r="N90">
        <f>SQRT(6)*(1-2/9*($B90*r0/c0)^2)/(1+(1/3*$B90*r0/c0)^2)</f>
        <v>2.447343121829959</v>
      </c>
      <c r="O90">
        <f>SQRT(6)*(1/9*($B90*r0/c0)^3)/(1+(1/3*$B90*r0/c0)^2)</f>
        <v>3.669425276719167E-05</v>
      </c>
      <c r="P90">
        <f t="shared" si="8"/>
        <v>7.773897250461925</v>
      </c>
      <c r="Q90">
        <f t="shared" si="9"/>
        <v>0.0008590645900999474</v>
      </c>
    </row>
    <row r="91" spans="1:17" ht="12.75">
      <c r="A91">
        <v>190</v>
      </c>
      <c r="B91">
        <f t="shared" si="5"/>
        <v>1193.8052083641214</v>
      </c>
      <c r="C91" t="str">
        <f>IMDIV(COMPLEX(1-1/3*($B91*r0/c0)^2,$B91*r0/c0),COMPLEX(1,1/3*$B91*r0/c0))</f>
        <v>0.999691883270647+3.51173271777137E-002i</v>
      </c>
      <c r="D91">
        <f>20*LOG(IMABS(C91))</f>
        <v>0.0026791532117484</v>
      </c>
      <c r="E91">
        <f>IMARGUMENT(C91)/PI()*180</f>
        <v>2.011867512697373</v>
      </c>
      <c r="F91">
        <f>1/(1+(1/3*$B91*r0/c0)^2)</f>
        <v>0.999691883270647</v>
      </c>
      <c r="G91">
        <f>(2/3*$B91*r0/c0+1/9*($B91*r0/c0)^3)/(1+(1/3*$B91*r0/c0)^2)</f>
        <v>0.035117327177713646</v>
      </c>
      <c r="H91">
        <f t="shared" si="6"/>
        <v>0.0026791532117495928</v>
      </c>
      <c r="I91">
        <f t="shared" si="7"/>
        <v>2.0118675126973695</v>
      </c>
      <c r="K91" t="str">
        <f>IMDIV(COMPLEX(1-1/3*($B91*r0/c0)^2,1/3*$B91*r0/c0),COMPLEX(1,1/3*$B91*r0/c0))</f>
        <v>0.999075649811941+1.62278539537868E-005i</v>
      </c>
      <c r="L91">
        <f>20*LOG(SQRT(6)*IMABS(K91))</f>
        <v>7.7734799882604655</v>
      </c>
      <c r="M91">
        <f>IMARGUMENT(K91)/PI()*180</f>
        <v>0.0009306477864813517</v>
      </c>
      <c r="N91">
        <f>SQRT(6)*(1-2/9*($B91*r0/c0)^2)/(1+(1/3*$B91*r0/c0)^2)</f>
        <v>2.4472255564787875</v>
      </c>
      <c r="O91">
        <f>SQRT(6)*(1/9*($B91*r0/c0)^3)/(1+(1/3*$B91*r0/c0)^2)</f>
        <v>3.974996180717564E-05</v>
      </c>
      <c r="P91">
        <f t="shared" si="8"/>
        <v>7.7734799882604655</v>
      </c>
      <c r="Q91">
        <f t="shared" si="9"/>
        <v>0.0009306477864811511</v>
      </c>
    </row>
    <row r="92" spans="1:17" ht="12.75">
      <c r="A92">
        <v>195</v>
      </c>
      <c r="B92">
        <f t="shared" si="5"/>
        <v>1225.2211349000193</v>
      </c>
      <c r="C92" t="str">
        <f>IMDIV(COMPLEX(1-1/3*($B92*r0/c0)^2,$B92*r0/c0),COMPLEX(1,1/3*$B92*r0/c0))</f>
        <v>0.999675458555676+3.60417633064232E-002i</v>
      </c>
      <c r="D92">
        <f>20*LOG(IMABS(C92))</f>
        <v>0.002822132237296103</v>
      </c>
      <c r="E92">
        <f>IMARGUMENT(C92)/PI()*180</f>
        <v>2.064816990151355</v>
      </c>
      <c r="F92">
        <f>1/(1+(1/3*$B92*r0/c0)^2)</f>
        <v>0.999675458555676</v>
      </c>
      <c r="G92">
        <f>(2/3*$B92*r0/c0+1/9*($B92*r0/c0)^3)/(1+(1/3*$B92*r0/c0)^2)</f>
        <v>0.03604176330642317</v>
      </c>
      <c r="H92">
        <f t="shared" si="6"/>
        <v>0.002822132237296171</v>
      </c>
      <c r="I92">
        <f t="shared" si="7"/>
        <v>2.0648169901513533</v>
      </c>
      <c r="K92" t="str">
        <f>IMDIV(COMPLEX(1-1/3*($B92*r0/c0)^2,1/3*$B92*r0/c0),COMPLEX(1,1/3*$B92*r0/c0))</f>
        <v>0.999026375667028+1.75427222089815E-005i</v>
      </c>
      <c r="L92">
        <f>20*LOG(SQRT(6)*IMABS(K92))</f>
        <v>7.77305159212633</v>
      </c>
      <c r="M92">
        <f>IMARGUMENT(K92)/PI()*180</f>
        <v>0.0010061035105010598</v>
      </c>
      <c r="N92">
        <f>SQRT(6)*(1-2/9*($B92*r0/c0)^2)/(1+(1/3*$B92*r0/c0)^2)</f>
        <v>2.447104859966238</v>
      </c>
      <c r="O92">
        <f>SQRT(6)*(1/9*($B92*r0/c0)^3)/(1+(1/3*$B92*r0/c0)^2)</f>
        <v>4.297071811139145E-05</v>
      </c>
      <c r="P92">
        <f t="shared" si="8"/>
        <v>7.773051592126329</v>
      </c>
      <c r="Q92">
        <f t="shared" si="9"/>
        <v>0.0010061035105009808</v>
      </c>
    </row>
    <row r="93" spans="1:17" ht="12.75">
      <c r="A93">
        <v>200</v>
      </c>
      <c r="B93">
        <f t="shared" si="5"/>
        <v>1256.6370614359173</v>
      </c>
      <c r="C93" t="str">
        <f>IMDIV(COMPLEX(1-1/3*($B93*r0/c0)^2,$B93*r0/c0),COMPLEX(1,1/3*$B93*r0/c0))</f>
        <v>0.99965860778564+3.6966222485013E-002i</v>
      </c>
      <c r="D93">
        <f>20*LOG(IMABS(C93))</f>
        <v>0.0029688371520891397</v>
      </c>
      <c r="E93">
        <f>IMARGUMENT(C93)/PI()*180</f>
        <v>2.1177669002991952</v>
      </c>
      <c r="F93">
        <f>1/(1+(1/3*$B93*r0/c0)^2)</f>
        <v>0.9996586077856406</v>
      </c>
      <c r="G93">
        <f>(2/3*$B93*r0/c0+1/9*($B93*r0/c0)^3)/(1+(1/3*$B93*r0/c0)^2)</f>
        <v>0.036966222485013</v>
      </c>
      <c r="H93">
        <f t="shared" si="6"/>
        <v>0.002968837152094652</v>
      </c>
      <c r="I93">
        <f t="shared" si="7"/>
        <v>2.117766900299194</v>
      </c>
      <c r="K93" t="str">
        <f>IMDIV(COMPLEX(1-1/3*($B93*r0/c0)^2,1/3*$B93*r0/c0),COMPLEX(1,1/3*$B93*r0/c0))</f>
        <v>0.998975823356921+1.89267401051446E-005i</v>
      </c>
      <c r="L93">
        <f>20*LOG(SQRT(6)*IMABS(K93))</f>
        <v>7.772612061511927</v>
      </c>
      <c r="M93">
        <f>IMARGUMENT(K93)/PI()*180</f>
        <v>0.0010855341065131806</v>
      </c>
      <c r="N93">
        <f>SQRT(6)*(1-2/9*($B93*r0/c0)^2)/(1+(1/3*$B93*r0/c0)^2)</f>
        <v>2.446981032601159</v>
      </c>
      <c r="O93">
        <f>SQRT(6)*(1/9*($B93*r0/c0)^3)/(1+(1/3*$B93*r0/c0)^2)</f>
        <v>4.636085575185439E-05</v>
      </c>
      <c r="P93">
        <f t="shared" si="8"/>
        <v>7.772612061511931</v>
      </c>
      <c r="Q93">
        <f t="shared" si="9"/>
        <v>0.001085534106512704</v>
      </c>
    </row>
    <row r="94" spans="1:17" ht="12.75">
      <c r="A94">
        <v>206</v>
      </c>
      <c r="B94">
        <f t="shared" si="5"/>
        <v>1294.3361732789947</v>
      </c>
      <c r="C94" t="str">
        <f>IMDIV(COMPLEX(1-1/3*($B94*r0/c0)^2,$B94*r0/c0),COMPLEX(1,1/3*$B94*r0/c0))</f>
        <v>0.999637824529699+3.80756047554451E-002i</v>
      </c>
      <c r="D94">
        <f>20*LOG(IMABS(C94))</f>
        <v>0.0031498025377241826</v>
      </c>
      <c r="E94">
        <f>IMARGUMENT(C94)/PI()*180</f>
        <v>2.1813073786523964</v>
      </c>
      <c r="F94">
        <f>1/(1+(1/3*$B94*r0/c0)^2)</f>
        <v>0.9996378245296987</v>
      </c>
      <c r="G94">
        <f>(2/3*$B94*r0/c0+1/9*($B94*r0/c0)^3)/(1+(1/3*$B94*r0/c0)^2)</f>
        <v>0.038075604755445205</v>
      </c>
      <c r="H94">
        <f t="shared" si="6"/>
        <v>0.003149802537723199</v>
      </c>
      <c r="I94">
        <f t="shared" si="7"/>
        <v>2.1813073786524027</v>
      </c>
      <c r="K94" t="str">
        <f>IMDIV(COMPLEX(1-1/3*($B94*r0/c0)^2,1/3*$B94*r0/c0),COMPLEX(1,1/3*$B94*r0/c0))</f>
        <v>0.998913473589096+2.06813299537569E-005i</v>
      </c>
      <c r="L94">
        <f>20*LOG(SQRT(6)*IMABS(K94))</f>
        <v>7.772069926468767</v>
      </c>
      <c r="M94">
        <f>IMARGUMENT(K94)/PI()*180</f>
        <v>0.0011862418039481591</v>
      </c>
      <c r="N94">
        <f>SQRT(6)*(1-2/9*($B94*r0/c0)^2)/(1+(1/3*$B94*r0/c0)^2)</f>
        <v>2.446828307484406</v>
      </c>
      <c r="O94">
        <f>SQRT(6)*(1/9*($B94*r0/c0)^3)/(1+(1/3*$B94*r0/c0)^2)</f>
        <v>5.0658705588857004E-05</v>
      </c>
      <c r="P94">
        <f t="shared" si="8"/>
        <v>7.7720699264687685</v>
      </c>
      <c r="Q94">
        <f t="shared" si="9"/>
        <v>0.0011862418039485097</v>
      </c>
    </row>
    <row r="95" spans="1:17" ht="12.75">
      <c r="A95">
        <v>212</v>
      </c>
      <c r="B95">
        <f t="shared" si="5"/>
        <v>1332.0352851220723</v>
      </c>
      <c r="C95" t="str">
        <f>IMDIV(COMPLEX(1-1/3*($B95*r0/c0)^2,$B95*r0/c0),COMPLEX(1,1/3*$B95*r0/c0))</f>
        <v>0.999616427893184+3.91850220856591E-002i</v>
      </c>
      <c r="D95">
        <f>20*LOG(IMABS(C95))</f>
        <v>0.003336136202316713</v>
      </c>
      <c r="E95">
        <f>IMARGUMENT(C95)/PI()*180</f>
        <v>2.244848513821496</v>
      </c>
      <c r="F95">
        <f>1/(1+(1/3*$B95*r0/c0)^2)</f>
        <v>0.9996164278931842</v>
      </c>
      <c r="G95">
        <f>(2/3*$B95*r0/c0+1/9*($B95*r0/c0)^3)/(1+(1/3*$B95*r0/c0)^2)</f>
        <v>0.039185022085658994</v>
      </c>
      <c r="H95">
        <f t="shared" si="6"/>
        <v>0.003336136202318869</v>
      </c>
      <c r="I95">
        <f t="shared" si="7"/>
        <v>2.2448485138214895</v>
      </c>
      <c r="K95" t="str">
        <f>IMDIV(COMPLEX(1-1/3*($B95*r0/c0)^2,1/3*$B95*r0/c0),COMPLEX(1,1/3*$B95*r0/c0))</f>
        <v>0.998849283679553+2.25410991470876E-005i</v>
      </c>
      <c r="L95">
        <f>20*LOG(SQRT(6)*IMABS(K95))</f>
        <v>7.771511755966713</v>
      </c>
      <c r="M95">
        <f>IMARGUMENT(K95)/PI()*180</f>
        <v>0.001292997720073605</v>
      </c>
      <c r="N95">
        <f>SQRT(6)*(1-2/9*($B95*r0/c0)^2)/(1+(1/3*$B95*r0/c0)^2)</f>
        <v>2.4466710749593887</v>
      </c>
      <c r="O95">
        <f>SQRT(6)*(1/9*($B95*r0/c0)^3)/(1+(1/3*$B95*r0/c0)^2)</f>
        <v>5.52141911518509E-05</v>
      </c>
      <c r="P95">
        <f t="shared" si="8"/>
        <v>7.771511755966709</v>
      </c>
      <c r="Q95">
        <f t="shared" si="9"/>
        <v>0.0012929977200736333</v>
      </c>
    </row>
    <row r="96" spans="1:17" ht="12.75">
      <c r="A96">
        <v>218</v>
      </c>
      <c r="B96">
        <f t="shared" si="5"/>
        <v>1369.7343969651497</v>
      </c>
      <c r="C96" t="str">
        <f>IMDIV(COMPLEX(1-1/3*($B96*r0/c0)^2,$B96*r0/c0),COMPLEX(1,1/3*$B96*r0/c0))</f>
        <v>0.999594417954926+4.02944754942387E-002i</v>
      </c>
      <c r="D96">
        <f>20*LOG(IMABS(C96))</f>
        <v>0.0035278398491091234</v>
      </c>
      <c r="E96">
        <f>IMARGUMENT(C96)/PI()*180</f>
        <v>2.3083903241124313</v>
      </c>
      <c r="F96">
        <f>1/(1+(1/3*$B96*r0/c0)^2)</f>
        <v>0.9995944179549258</v>
      </c>
      <c r="G96">
        <f>(2/3*$B96*r0/c0+1/9*($B96*r0/c0)^3)/(1+(1/3*$B96*r0/c0)^2)</f>
        <v>0.04029447549423866</v>
      </c>
      <c r="H96">
        <f t="shared" si="6"/>
        <v>0.003527839849105488</v>
      </c>
      <c r="I96">
        <f t="shared" si="7"/>
        <v>2.3083903241124295</v>
      </c>
      <c r="K96" t="str">
        <f>IMDIV(COMPLEX(1-1/3*($B96*r0/c0)^2,1/3*$B96*r0/c0),COMPLEX(1,1/3*$B96*r0/c0))</f>
        <v>0.998783253864777+2.45091034380794E-005i</v>
      </c>
      <c r="L96">
        <f>20*LOG(SQRT(6)*IMABS(K96))</f>
        <v>7.770937548978724</v>
      </c>
      <c r="M96">
        <f>IMARGUMENT(K96)/PI()*180</f>
        <v>0.0014059789057694605</v>
      </c>
      <c r="N96">
        <f>SQRT(6)*(1-2/9*($B96*r0/c0)^2)/(1+(1/3*$B96*r0/c0)^2)</f>
        <v>2.4465093356053784</v>
      </c>
      <c r="O96">
        <f>SQRT(6)*(1/9*($B96*r0/c0)^3)/(1+(1/3*$B96*r0/c0)^2)</f>
        <v>6.0034797476386544E-05</v>
      </c>
      <c r="P96">
        <f t="shared" si="8"/>
        <v>7.770937548978726</v>
      </c>
      <c r="Q96">
        <f t="shared" si="9"/>
        <v>0.0014059789057694397</v>
      </c>
    </row>
    <row r="97" spans="1:17" ht="12.75">
      <c r="A97">
        <v>224</v>
      </c>
      <c r="B97">
        <f t="shared" si="5"/>
        <v>1407.4335088082273</v>
      </c>
      <c r="C97" t="str">
        <f>IMDIV(COMPLEX(1-1/3*($B97*r0/c0)^2,$B97*r0/c0),COMPLEX(1,1/3*$B97*r0/c0))</f>
        <v>0.999571794796006+4.14039659995471E-002i</v>
      </c>
      <c r="D97">
        <f>20*LOG(IMABS(C97))</f>
        <v>0.0037249152294972004</v>
      </c>
      <c r="E97">
        <f>IMARGUMENT(C97)/PI()*180</f>
        <v>2.3719328277603506</v>
      </c>
      <c r="F97">
        <f>1/(1+(1/3*$B97*r0/c0)^2)</f>
        <v>0.9995717947960063</v>
      </c>
      <c r="G97">
        <f>(2/3*$B97*r0/c0+1/9*($B97*r0/c0)^3)/(1+(1/3*$B97*r0/c0)^2)</f>
        <v>0.04140396599954708</v>
      </c>
      <c r="H97">
        <f t="shared" si="6"/>
        <v>0.0037249152295016283</v>
      </c>
      <c r="I97">
        <f t="shared" si="7"/>
        <v>2.3719328277603484</v>
      </c>
      <c r="K97" t="str">
        <f>IMDIV(COMPLEX(1-1/3*($B97*r0/c0)^2,1/3*$B97*r0/c0),COMPLEX(1,1/3*$B97*r0/c0))</f>
        <v>0.998715384388019+2.65883979153007E-005i</v>
      </c>
      <c r="L97">
        <f>20*LOG(SQRT(6)*IMABS(K97))</f>
        <v>7.7703473044484275</v>
      </c>
      <c r="M97">
        <f>IMARGUMENT(K97)/PI()*180</f>
        <v>0.0015253624886681293</v>
      </c>
      <c r="N97">
        <f>SQRT(6)*(1-2/9*($B97*r0/c0)^2)/(1+(1/3*$B97*r0/c0)^2)</f>
        <v>2.4463430900182113</v>
      </c>
      <c r="O97">
        <f>SQRT(6)*(1/9*($B97*r0/c0)^3)/(1+(1/3*$B97*r0/c0)^2)</f>
        <v>6.51280079705694E-05</v>
      </c>
      <c r="P97">
        <f t="shared" si="8"/>
        <v>7.770347304448428</v>
      </c>
      <c r="Q97">
        <f t="shared" si="9"/>
        <v>0.001525362488668193</v>
      </c>
    </row>
    <row r="98" spans="1:17" ht="12.75">
      <c r="A98">
        <v>230</v>
      </c>
      <c r="B98">
        <f t="shared" si="5"/>
        <v>1445.132620651305</v>
      </c>
      <c r="C98" t="str">
        <f>IMDIV(COMPLEX(1-1/3*($B98*r0/c0)^2,$B98*r0/c0),COMPLEX(1,1/3*$B98*r0/c0))</f>
        <v>0.999548558499763+4.25134946197194E-002i</v>
      </c>
      <c r="D98">
        <f>20*LOG(IMABS(C98))</f>
        <v>0.003927364143064922</v>
      </c>
      <c r="E98">
        <f>IMARGUMENT(C98)/PI()*180</f>
        <v>2.4354760429275406</v>
      </c>
      <c r="F98">
        <f>1/(1+(1/3*$B98*r0/c0)^2)</f>
        <v>0.9995485584997625</v>
      </c>
      <c r="G98">
        <f>(2/3*$B98*r0/c0+1/9*($B98*r0/c0)^3)/(1+(1/3*$B98*r0/c0)^2)</f>
        <v>0.0425134946197194</v>
      </c>
      <c r="H98">
        <f t="shared" si="6"/>
        <v>0.00392736414306076</v>
      </c>
      <c r="I98">
        <f t="shared" si="7"/>
        <v>2.435476042927542</v>
      </c>
      <c r="K98" t="str">
        <f>IMDIV(COMPLEX(1-1/3*($B98*r0/c0)^2,1/3*$B98*r0/c0),COMPLEX(1,1/3*$B98*r0/c0))</f>
        <v>0.998645675499288+2.87820369842166E-005i</v>
      </c>
      <c r="L98">
        <f>20*LOG(SQRT(6)*IMABS(K98))</f>
        <v>7.769741021290067</v>
      </c>
      <c r="M98">
        <f>IMARGUMENT(K98)/PI()*180</f>
        <v>0.0016513256753492279</v>
      </c>
      <c r="N98">
        <f>SQRT(6)*(1-2/9*($B98*r0/c0)^2)/(1+(1/3*$B98*r0/c0)^2)</f>
        <v>2.4461723388102823</v>
      </c>
      <c r="O98">
        <f>SQRT(6)*(1/9*($B98*r0/c0)^3)/(1+(1/3*$B98*r0/c0)^2)</f>
        <v>7.05013043692581E-05</v>
      </c>
      <c r="P98">
        <f t="shared" si="8"/>
        <v>7.769741021290062</v>
      </c>
      <c r="Q98">
        <f t="shared" si="9"/>
        <v>0.0016513256753495444</v>
      </c>
    </row>
    <row r="99" spans="1:17" ht="12.75">
      <c r="A99">
        <v>237</v>
      </c>
      <c r="B99">
        <f t="shared" si="5"/>
        <v>1489.114917801562</v>
      </c>
      <c r="C99" t="str">
        <f>IMDIV(COMPLEX(1-1/3*($B99*r0/c0)^2,$B99*r0/c0),COMPLEX(1,1/3*$B99*r0/c0))</f>
        <v>0.999520674664337+4.38079942075139E-002i</v>
      </c>
      <c r="D99">
        <f>20*LOG(IMABS(C99))</f>
        <v>0.004170348558679766</v>
      </c>
      <c r="E99">
        <f>IMARGUMENT(C99)/PI()*180</f>
        <v>2.509610717363591</v>
      </c>
      <c r="F99">
        <f>1/(1+(1/3*$B99*r0/c0)^2)</f>
        <v>0.9995206746643365</v>
      </c>
      <c r="G99">
        <f>(2/3*$B99*r0/c0+1/9*($B99*r0/c0)^3)/(1+(1/3*$B99*r0/c0)^2)</f>
        <v>0.04380799420751382</v>
      </c>
      <c r="H99">
        <f t="shared" si="6"/>
        <v>0.004170348558675195</v>
      </c>
      <c r="I99">
        <f t="shared" si="7"/>
        <v>2.509610717363588</v>
      </c>
      <c r="K99" t="str">
        <f>IMDIV(COMPLEX(1-1/3*($B99*r0/c0)^2,1/3*$B99*r0/c0),COMPLEX(1,1/3*$B99*r0/c0))</f>
        <v>0.99856202399301+3.14898753448528E-005i</v>
      </c>
      <c r="L99">
        <f>20*LOG(SQRT(6)*IMABS(K99))</f>
        <v>7.769013418405555</v>
      </c>
      <c r="M99">
        <f>IMARGUMENT(K99)/PI()*180</f>
        <v>0.001806835139634427</v>
      </c>
      <c r="N99">
        <f>SQRT(6)*(1-2/9*($B99*r0/c0)^2)/(1+(1/3*$B99*r0/c0)^2)</f>
        <v>2.445967435303686</v>
      </c>
      <c r="O99">
        <f>SQRT(6)*(1/9*($B99*r0/c0)^3)/(1+(1/3*$B99*r0/c0)^2)</f>
        <v>7.713412665874992E-05</v>
      </c>
      <c r="P99">
        <f t="shared" si="8"/>
        <v>7.769013418405548</v>
      </c>
      <c r="Q99">
        <f t="shared" si="9"/>
        <v>0.0018068351396347121</v>
      </c>
    </row>
    <row r="100" spans="1:17" ht="12.75">
      <c r="A100">
        <v>244</v>
      </c>
      <c r="B100">
        <f t="shared" si="5"/>
        <v>1533.097214951819</v>
      </c>
      <c r="C100" t="str">
        <f>IMDIV(COMPLEX(1-1/3*($B100*r0/c0)^2,$B100*r0/c0),COMPLEX(1,1/3*$B100*r0/c0))</f>
        <v>0.999491956537261+4.51025486753154E-002i</v>
      </c>
      <c r="D100">
        <f>20*LOG(IMABS(C100))</f>
        <v>0.004420652483338934</v>
      </c>
      <c r="E100">
        <f>IMARGUMENT(C100)/PI()*180</f>
        <v>2.583746413462234</v>
      </c>
      <c r="F100">
        <f>1/(1+(1/3*$B100*r0/c0)^2)</f>
        <v>0.9994919565372608</v>
      </c>
      <c r="G100">
        <f>(2/3*$B100*r0/c0+1/9*($B100*r0/c0)^3)/(1+(1/3*$B100*r0/c0)^2)</f>
        <v>0.045102548675315275</v>
      </c>
      <c r="H100">
        <f t="shared" si="6"/>
        <v>0.0044206524833367514</v>
      </c>
      <c r="I100">
        <f t="shared" si="7"/>
        <v>2.5837464134622268</v>
      </c>
      <c r="K100" t="str">
        <f>IMDIV(COMPLEX(1-1/3*($B100*r0/c0)^2,1/3*$B100*r0/c0),COMPLEX(1,1/3*$B100*r0/c0))</f>
        <v>0.998475869611782+3.43623537264872E-005i</v>
      </c>
      <c r="L100">
        <f>20*LOG(SQRT(6)*IMABS(K100))</f>
        <v>7.7682639818260055</v>
      </c>
      <c r="M100">
        <f>IMARGUMENT(K100)/PI()*180</f>
        <v>0.001971823157480586</v>
      </c>
      <c r="N100">
        <f>SQRT(6)*(1-2/9*($B100*r0/c0)^2)/(1+(1/3*$B100*r0/c0)^2)</f>
        <v>2.4457564010305735</v>
      </c>
      <c r="O100">
        <f>SQRT(6)*(1/9*($B100*r0/c0)^3)/(1+(1/3*$B100*r0/c0)^2)</f>
        <v>8.417023299090308E-05</v>
      </c>
      <c r="P100">
        <f t="shared" si="8"/>
        <v>7.768263981826005</v>
      </c>
      <c r="Q100">
        <f t="shared" si="9"/>
        <v>0.0019718231574802434</v>
      </c>
    </row>
    <row r="101" spans="1:17" ht="12.75">
      <c r="A101">
        <v>250</v>
      </c>
      <c r="B101">
        <f t="shared" si="5"/>
        <v>1570.7963267948965</v>
      </c>
      <c r="C101" t="str">
        <f>IMDIV(COMPLEX(1-1/3*($B101*r0/c0)^2,$B101*r0/c0),COMPLEX(1,1/3*$B101*r0/c0))</f>
        <v>0.999466677080727+4.62122116951821E-002i</v>
      </c>
      <c r="D101">
        <f>20*LOG(IMABS(C101))</f>
        <v>0.004641026787674339</v>
      </c>
      <c r="E101">
        <f>IMARGUMENT(C101)/PI()*180</f>
        <v>2.6472921305571218</v>
      </c>
      <c r="F101">
        <f>1/(1+(1/3*$B101*r0/c0)^2)</f>
        <v>0.9994666770807278</v>
      </c>
      <c r="G101">
        <f>(2/3*$B101*r0/c0+1/9*($B101*r0/c0)^3)/(1+(1/3*$B101*r0/c0)^2)</f>
        <v>0.04621221169518206</v>
      </c>
      <c r="H101">
        <f t="shared" si="6"/>
        <v>0.004641026787681092</v>
      </c>
      <c r="I101">
        <f t="shared" si="7"/>
        <v>2.6472921305571173</v>
      </c>
      <c r="K101" t="str">
        <f>IMDIV(COMPLEX(1-1/3*($B101*r0/c0)^2,1/3*$B101*r0/c0),COMPLEX(1,1/3*$B101*r0/c0))</f>
        <v>0.998400031242183+3.69591918789051E-005i</v>
      </c>
      <c r="L101">
        <f>20*LOG(SQRT(6)*IMABS(K101))</f>
        <v>7.767604228355855</v>
      </c>
      <c r="M101">
        <f>IMARGUMENT(K101)/PI()*180</f>
        <v>0.002120999240428192</v>
      </c>
      <c r="N101">
        <f>SQRT(6)*(1-2/9*($B101*r0/c0)^2)/(1+(1/3*$B101*r0/c0)^2)</f>
        <v>2.4455706357221323</v>
      </c>
      <c r="O101">
        <f>SQRT(6)*(1/9*($B101*r0/c0)^3)/(1+(1/3*$B101*r0/c0)^2)</f>
        <v>9.053116140890574E-05</v>
      </c>
      <c r="P101">
        <f t="shared" si="8"/>
        <v>7.767604228355856</v>
      </c>
      <c r="Q101">
        <f t="shared" si="9"/>
        <v>0.002120999240427544</v>
      </c>
    </row>
    <row r="102" spans="1:17" ht="12.75">
      <c r="A102">
        <v>257</v>
      </c>
      <c r="B102">
        <f t="shared" si="5"/>
        <v>1614.7786239451536</v>
      </c>
      <c r="C102" t="str">
        <f>IMDIV(COMPLEX(1-1/3*($B102*r0/c0)^2,$B102*r0/c0),COMPLEX(1,1/3*$B102*r0/c0))</f>
        <v>0.999436409939959+4.75068723687048E-002i</v>
      </c>
      <c r="D102">
        <f>20*LOG(IMABS(C102))</f>
        <v>0.00490493239221922</v>
      </c>
      <c r="E102">
        <f>IMARGUMENT(C102)/PI()*180</f>
        <v>2.721429799376881</v>
      </c>
      <c r="F102">
        <f>1/(1+(1/3*$B102*r0/c0)^2)</f>
        <v>0.9994364099399587</v>
      </c>
      <c r="G102">
        <f>(2/3*$B102*r0/c0+1/9*($B102*r0/c0)^3)/(1+(1/3*$B102*r0/c0)^2)</f>
        <v>0.047506872368704836</v>
      </c>
      <c r="H102">
        <f t="shared" si="6"/>
        <v>0.004904932392216544</v>
      </c>
      <c r="I102">
        <f t="shared" si="7"/>
        <v>2.7214297993768835</v>
      </c>
      <c r="K102" t="str">
        <f>IMDIV(COMPLEX(1-1/3*($B102*r0/c0)^2,1/3*$B102*r0/c0),COMPLEX(1,1/3*$B102*r0/c0))</f>
        <v>0.998309229819877+4.01502874245126E-005i</v>
      </c>
      <c r="L102">
        <f>20*LOG(SQRT(6)*IMABS(K102))</f>
        <v>7.76681423846852</v>
      </c>
      <c r="M102">
        <f>IMARGUMENT(K102)/PI()*180</f>
        <v>0.0023043381206006588</v>
      </c>
      <c r="N102">
        <f>SQRT(6)*(1-2/9*($B102*r0/c0)^2)/(1+(1/3*$B102*r0/c0)^2)</f>
        <v>2.4453482185695616</v>
      </c>
      <c r="O102">
        <f>SQRT(6)*(1/9*($B102*r0/c0)^3)/(1+(1/3*$B102*r0/c0)^2)</f>
        <v>9.834771721615462E-05</v>
      </c>
      <c r="P102">
        <f t="shared" si="8"/>
        <v>7.766814238468517</v>
      </c>
      <c r="Q102">
        <f t="shared" si="9"/>
        <v>0.0023043381206010014</v>
      </c>
    </row>
    <row r="103" spans="1:17" ht="12.75">
      <c r="A103">
        <v>265</v>
      </c>
      <c r="B103">
        <f t="shared" si="5"/>
        <v>1665.0441064025904</v>
      </c>
      <c r="C103" t="str">
        <f>IMDIV(COMPLEX(1-1/3*($B103*r0/c0)^2,$B103*r0/c0),COMPLEX(1,1/3*$B103*r0/c0))</f>
        <v>0.999400797866539+4.89865575115594E-002i</v>
      </c>
      <c r="D103">
        <f>20*LOG(IMABS(C103))</f>
        <v>0.005215512808409513</v>
      </c>
      <c r="E103">
        <f>IMARGUMENT(C103)/PI()*180</f>
        <v>2.806159915408897</v>
      </c>
      <c r="F103">
        <f>1/(1+(1/3*$B103*r0/c0)^2)</f>
        <v>0.9994007978665391</v>
      </c>
      <c r="G103">
        <f>(2/3*$B103*r0/c0+1/9*($B103*r0/c0)^3)/(1+(1/3*$B103*r0/c0)^2)</f>
        <v>0.048986557511559455</v>
      </c>
      <c r="H103">
        <f t="shared" si="6"/>
        <v>0.005215512808409623</v>
      </c>
      <c r="I103">
        <f t="shared" si="7"/>
        <v>2.8061599154089003</v>
      </c>
      <c r="K103" t="str">
        <f>IMDIV(COMPLEX(1-1/3*($B103*r0/c0)^2,1/3*$B103*r0/c0),COMPLEX(1,1/3*$B103*r0/c0))</f>
        <v>0.998202393599618+4.4016087391005E-005i</v>
      </c>
      <c r="L103">
        <f>20*LOG(SQRT(6)*IMABS(K103))</f>
        <v>7.765884650890537</v>
      </c>
      <c r="M103">
        <f>IMARGUMENT(K103)/PI()*180</f>
        <v>0.0025264776489411934</v>
      </c>
      <c r="N103">
        <f>SQRT(6)*(1-2/9*($B103*r0/c0)^2)/(1+(1/3*$B103*r0/c0)^2)</f>
        <v>2.4450865243438793</v>
      </c>
      <c r="O103">
        <f>SQRT(6)*(1/9*($B103*r0/c0)^3)/(1+(1/3*$B103*r0/c0)^2)</f>
        <v>0.00010781695458172286</v>
      </c>
      <c r="P103">
        <f t="shared" si="8"/>
        <v>7.765884650890531</v>
      </c>
      <c r="Q103">
        <f t="shared" si="9"/>
        <v>0.0025264776489413855</v>
      </c>
    </row>
    <row r="104" spans="1:17" ht="12.75">
      <c r="A104">
        <v>272</v>
      </c>
      <c r="B104">
        <f t="shared" si="5"/>
        <v>1709.0264035528476</v>
      </c>
      <c r="C104" t="str">
        <f>IMDIV(COMPLEX(1-1/3*($B104*r0/c0)^2,$B104*r0/c0),COMPLEX(1,1/3*$B104*r0/c0))</f>
        <v>0.999368744054104+5.0281347649774E-002i</v>
      </c>
      <c r="D104">
        <f>20*LOG(IMABS(C104))</f>
        <v>0.005495126708809852</v>
      </c>
      <c r="E104">
        <f>IMARGUMENT(C104)/PI()*180</f>
        <v>2.8802999810621213</v>
      </c>
      <c r="F104">
        <f>1/(1+(1/3*$B104*r0/c0)^2)</f>
        <v>0.9993687440541037</v>
      </c>
      <c r="G104">
        <f>(2/3*$B104*r0/c0+1/9*($B104*r0/c0)^3)/(1+(1/3*$B104*r0/c0)^2)</f>
        <v>0.050281347649773975</v>
      </c>
      <c r="H104">
        <f t="shared" si="6"/>
        <v>0.005495126708805489</v>
      </c>
      <c r="I104">
        <f t="shared" si="7"/>
        <v>2.88029998106212</v>
      </c>
      <c r="K104" t="str">
        <f>IMDIV(COMPLEX(1-1/3*($B104*r0/c0)^2,1/3*$B104*r0/c0),COMPLEX(1,1/3*$B104*r0/c0))</f>
        <v>0.998106232162312+4.75955770118912E-005i</v>
      </c>
      <c r="L104">
        <f>20*LOG(SQRT(6)*IMABS(K104))</f>
        <v>7.76504786023282</v>
      </c>
      <c r="M104">
        <f>IMARGUMENT(K104)/PI()*180</f>
        <v>0.0027321998363804877</v>
      </c>
      <c r="N104">
        <f>SQRT(6)*(1-2/9*($B104*r0/c0)^2)/(1+(1/3*$B104*r0/c0)^2)</f>
        <v>2.4448509778895473</v>
      </c>
      <c r="O104">
        <f>SQRT(6)*(1/9*($B104*r0/c0)^3)/(1+(1/3*$B104*r0/c0)^2)</f>
        <v>0.00011658487769248161</v>
      </c>
      <c r="P104">
        <f t="shared" si="8"/>
        <v>7.765047860232817</v>
      </c>
      <c r="Q104">
        <f t="shared" si="9"/>
        <v>0.00273219983638066</v>
      </c>
    </row>
    <row r="105" spans="1:17" ht="12.75">
      <c r="A105">
        <v>280</v>
      </c>
      <c r="B105">
        <f t="shared" si="5"/>
        <v>1759.291886010284</v>
      </c>
      <c r="C105" t="str">
        <f>IMDIV(COMPLEX(1-1/3*($B105*r0/c0)^2,$B105*r0/c0),COMPLEX(1,1/3*$B105*r0/c0))</f>
        <v>0.999331090485936+5.17611849867814E-002i</v>
      </c>
      <c r="D105">
        <f>20*LOG(IMABS(C105))</f>
        <v>0.005823668418297288</v>
      </c>
      <c r="E105">
        <f>IMARGUMENT(C105)/PI()*180</f>
        <v>2.9650329095397714</v>
      </c>
      <c r="F105">
        <f>1/(1+(1/3*$B105*r0/c0)^2)</f>
        <v>0.9993310904859357</v>
      </c>
      <c r="G105">
        <f>(2/3*$B105*r0/c0+1/9*($B105*r0/c0)^3)/(1+(1/3*$B105*r0/c0)^2)</f>
        <v>0.05176118498678141</v>
      </c>
      <c r="H105">
        <f t="shared" si="6"/>
        <v>0.005823668418293254</v>
      </c>
      <c r="I105">
        <f t="shared" si="7"/>
        <v>2.9650329095397727</v>
      </c>
      <c r="K105" t="str">
        <f>IMDIV(COMPLEX(1-1/3*($B105*r0/c0)^2,1/3*$B105*r0/c0),COMPLEX(1,1/3*$B105*r0/c0))</f>
        <v>0.997993271457807+5.19179594368297E-005i</v>
      </c>
      <c r="L105">
        <f>20*LOG(SQRT(6)*IMABS(K105))</f>
        <v>7.764064780643966</v>
      </c>
      <c r="M105">
        <f>IMARGUMENT(K105)/PI()*180</f>
        <v>0.0029806613321480945</v>
      </c>
      <c r="N105">
        <f>SQRT(6)*(1-2/9*($B105*r0/c0)^2)/(1+(1/3*$B105*r0/c0)^2)</f>
        <v>2.444574281802526</v>
      </c>
      <c r="O105">
        <f>SQRT(6)*(1/9*($B105*r0/c0)^3)/(1+(1/3*$B105*r0/c0)^2)</f>
        <v>0.0001271725091067783</v>
      </c>
      <c r="P105">
        <f t="shared" si="8"/>
        <v>7.764064780643966</v>
      </c>
      <c r="Q105">
        <f t="shared" si="9"/>
        <v>0.002980661332148818</v>
      </c>
    </row>
    <row r="106" spans="1:17" ht="12.75">
      <c r="A106">
        <v>290</v>
      </c>
      <c r="B106">
        <f t="shared" si="5"/>
        <v>1822.12373908208</v>
      </c>
      <c r="C106" t="str">
        <f>IMDIV(COMPLEX(1-1/3*($B106*r0/c0)^2,$B106*r0/c0),COMPLEX(1,1/3*$B106*r0/c0))</f>
        <v>0.999282492928149+5.36111009534228E-002i</v>
      </c>
      <c r="D106">
        <f>20*LOG(IMABS(C106))</f>
        <v>0.006247827794958549</v>
      </c>
      <c r="E106">
        <f>IMARGUMENT(C106)/PI()*180</f>
        <v>3.070951267833136</v>
      </c>
      <c r="F106">
        <f>1/(1+(1/3*$B106*r0/c0)^2)</f>
        <v>0.9992824929281485</v>
      </c>
      <c r="G106">
        <f>(2/3*$B106*r0/c0+1/9*($B106*r0/c0)^3)/(1+(1/3*$B106*r0/c0)^2)</f>
        <v>0.05361110095342264</v>
      </c>
      <c r="H106">
        <f t="shared" si="6"/>
        <v>0.00624782779495495</v>
      </c>
      <c r="I106">
        <f t="shared" si="7"/>
        <v>3.070951267833128</v>
      </c>
      <c r="K106" t="str">
        <f>IMDIV(COMPLEX(1-1/3*($B106*r0/c0)^2,1/3*$B106*r0/c0),COMPLEX(1,1/3*$B106*r0/c0))</f>
        <v>0.997847478784445+5.76788236138226E-005i</v>
      </c>
      <c r="L106">
        <f>20*LOG(SQRT(6)*IMABS(K106))</f>
        <v>7.762795805329775</v>
      </c>
      <c r="M106">
        <f>IMARGUMENT(K106)/PI()*180</f>
        <v>0.003311882053053529</v>
      </c>
      <c r="N106">
        <f>SQRT(6)*(1-2/9*($B106*r0/c0)^2)/(1+(1/3*$B106*r0/c0)^2)</f>
        <v>2.444217164144554</v>
      </c>
      <c r="O106">
        <f>SQRT(6)*(1/9*($B106*r0/c0)^3)/(1+(1/3*$B106*r0/c0)^2)</f>
        <v>0.00014128368681785508</v>
      </c>
      <c r="P106">
        <f t="shared" si="8"/>
        <v>7.762795805329779</v>
      </c>
      <c r="Q106">
        <f t="shared" si="9"/>
        <v>0.003311882053053444</v>
      </c>
    </row>
    <row r="107" spans="1:17" ht="12.75">
      <c r="A107">
        <v>300</v>
      </c>
      <c r="B107">
        <f t="shared" si="5"/>
        <v>1884.9555921538758</v>
      </c>
      <c r="C107" t="str">
        <f>IMDIV(COMPLEX(1-1/3*($B107*r0/c0)^2,$B107*r0/c0),COMPLEX(1,1/3*$B107*r0/c0))</f>
        <v>0.999232195170929+5.54611538575587E-002i</v>
      </c>
      <c r="D107">
        <f>20*LOG(IMABS(C107))</f>
        <v>0.0066869774316912385</v>
      </c>
      <c r="E107">
        <f>IMARGUMENT(C107)/PI()*180</f>
        <v>3.1768721425673885</v>
      </c>
      <c r="F107">
        <f>1/(1+(1/3*$B107*r0/c0)^2)</f>
        <v>0.9992321951709299</v>
      </c>
      <c r="G107">
        <f>(2/3*$B107*r0/c0+1/9*($B107*r0/c0)^3)/(1+(1/3*$B107*r0/c0)^2)</f>
        <v>0.055461153857558676</v>
      </c>
      <c r="H107">
        <f t="shared" si="6"/>
        <v>0.006686977431698989</v>
      </c>
      <c r="I107">
        <f t="shared" si="7"/>
        <v>3.176872142567385</v>
      </c>
      <c r="K107" t="str">
        <f>IMDIV(COMPLEX(1-1/3*($B107*r0/c0)^2,1/3*$B107*r0/c0),COMPLEX(1,1/3*$B107*r0/c0))</f>
        <v>0.997696585512789+6.38505002752513E-005i</v>
      </c>
      <c r="L107">
        <f>20*LOG(SQRT(6)*IMABS(K107))</f>
        <v>7.761482239710103</v>
      </c>
      <c r="M107">
        <f>IMARGUMENT(K107)/PI()*180</f>
        <v>0.003666810364692127</v>
      </c>
      <c r="N107">
        <f>SQRT(6)*(1-2/9*($B107*r0/c0)^2)/(1+(1/3*$B107*r0/c0)^2)</f>
        <v>2.443847552623377</v>
      </c>
      <c r="O107">
        <f>SQRT(6)*(1/9*($B107*r0/c0)^3)/(1+(1/3*$B107*r0/c0)^2)</f>
        <v>0.0001564011454957721</v>
      </c>
      <c r="P107">
        <f t="shared" si="8"/>
        <v>7.761482239710107</v>
      </c>
      <c r="Q107">
        <f t="shared" si="9"/>
        <v>0.0036668103646914124</v>
      </c>
    </row>
    <row r="108" spans="1:17" ht="12.75">
      <c r="A108">
        <v>307</v>
      </c>
      <c r="B108">
        <f t="shared" si="5"/>
        <v>1928.937889304133</v>
      </c>
      <c r="C108" t="str">
        <f>IMDIV(COMPLEX(1-1/3*($B108*r0/c0)^2,$B108*r0/c0),COMPLEX(1,1/3*$B108*r0/c0))</f>
        <v>0.999195975396855+5.6756274884253E-002i</v>
      </c>
      <c r="D108">
        <f>20*LOG(IMABS(C108))</f>
        <v>0.007003307287011382</v>
      </c>
      <c r="E108">
        <f>IMARGUMENT(C108)/PI()*180</f>
        <v>3.251018294591849</v>
      </c>
      <c r="F108">
        <f>1/(1+(1/3*$B108*r0/c0)^2)</f>
        <v>0.9991959753968557</v>
      </c>
      <c r="G108">
        <f>(2/3*$B108*r0/c0+1/9*($B108*r0/c0)^3)/(1+(1/3*$B108*r0/c0)^2)</f>
        <v>0.056756274884253</v>
      </c>
      <c r="H108">
        <f t="shared" si="6"/>
        <v>0.007003307287017628</v>
      </c>
      <c r="I108">
        <f t="shared" si="7"/>
        <v>3.251018294591847</v>
      </c>
      <c r="K108" t="str">
        <f>IMDIV(COMPLEX(1-1/3*($B108*r0/c0)^2,1/3*$B108*r0/c0),COMPLEX(1,1/3*$B108*r0/c0))</f>
        <v>0.997587926190567+6.84226553355021E-005i</v>
      </c>
      <c r="L108">
        <f>20*LOG(SQRT(6)*IMABS(K108))</f>
        <v>7.760536208966612</v>
      </c>
      <c r="M108">
        <f>IMARGUMENT(K108)/PI()*180</f>
        <v>0.003929808355465359</v>
      </c>
      <c r="N108">
        <f>SQRT(6)*(1-2/9*($B108*r0/c0)^2)/(1+(1/3*$B108*r0/c0)^2)</f>
        <v>2.4435813927281353</v>
      </c>
      <c r="O108">
        <f>SQRT(6)*(1/9*($B108*r0/c0)^3)/(1+(1/3*$B108*r0/c0)^2)</f>
        <v>0.00016760059241828197</v>
      </c>
      <c r="P108">
        <f t="shared" si="8"/>
        <v>7.7605362089666095</v>
      </c>
      <c r="Q108">
        <f t="shared" si="9"/>
        <v>0.003929808355464913</v>
      </c>
    </row>
    <row r="109" spans="1:17" ht="12.75">
      <c r="A109">
        <v>315</v>
      </c>
      <c r="B109">
        <f t="shared" si="5"/>
        <v>1979.2033717615698</v>
      </c>
      <c r="C109" t="str">
        <f>IMDIV(COMPLEX(1-1/3*($B109*r0/c0)^2,$B109*r0/c0),COMPLEX(1,1/3*$B109*r0/c0))</f>
        <v>0.999153561790633+5.82365002482516E-002i</v>
      </c>
      <c r="D109">
        <f>20*LOG(IMABS(C109))</f>
        <v>0.0073738329048677635</v>
      </c>
      <c r="E109">
        <f>IMARGUMENT(C109)/PI()*180</f>
        <v>3.335758345978271</v>
      </c>
      <c r="F109">
        <f>1/(1+(1/3*$B109*r0/c0)^2)</f>
        <v>0.999153561790633</v>
      </c>
      <c r="G109">
        <f>(2/3*$B109*r0/c0+1/9*($B109*r0/c0)^3)/(1+(1/3*$B109*r0/c0)^2)</f>
        <v>0.05823650024825158</v>
      </c>
      <c r="H109">
        <f t="shared" si="6"/>
        <v>0.007373832904867078</v>
      </c>
      <c r="I109">
        <f t="shared" si="7"/>
        <v>3.3357583459782694</v>
      </c>
      <c r="K109" t="str">
        <f>IMDIV(COMPLEX(1-1/3*($B109*r0/c0)^2,1/3*$B109*r0/c0),COMPLEX(1,1/3*$B109*r0/c0))</f>
        <v>0.997460685371899+7.3909118733854E-005i</v>
      </c>
      <c r="L109">
        <f>20*LOG(SQRT(6)*IMABS(K109))</f>
        <v>7.759428269743424</v>
      </c>
      <c r="M109">
        <f>IMARGUMENT(K109)/PI()*180</f>
        <v>0.00424546112476824</v>
      </c>
      <c r="N109">
        <f>SQRT(6)*(1-2/9*($B109*r0/c0)^2)/(1+(1/3*$B109*r0/c0)^2)</f>
        <v>2.4432697176479445</v>
      </c>
      <c r="O109">
        <f>SQRT(6)*(1/9*($B109*r0/c0)^3)/(1+(1/3*$B109*r0/c0)^2)</f>
        <v>0.00018103962823670983</v>
      </c>
      <c r="P109">
        <f t="shared" si="8"/>
        <v>7.759428269743421</v>
      </c>
      <c r="Q109">
        <f t="shared" si="9"/>
        <v>0.004245461124768017</v>
      </c>
    </row>
    <row r="110" spans="1:17" ht="12.75">
      <c r="A110">
        <v>325</v>
      </c>
      <c r="B110">
        <f t="shared" si="5"/>
        <v>2042.0352248333654</v>
      </c>
      <c r="C110" t="str">
        <f>IMDIV(COMPLEX(1-1/3*($B110*r0/c0)^2,$B110*r0/c0),COMPLEX(1,1/3*$B110*r0/c0))</f>
        <v>0.999099015822133+6.0086916045514E-002i</v>
      </c>
      <c r="D110">
        <f>20*LOG(IMABS(C110))</f>
        <v>0.00785050734925999</v>
      </c>
      <c r="E110">
        <f>IMARGUMENT(C110)/PI()*180</f>
        <v>3.4416858565101873</v>
      </c>
      <c r="F110">
        <f>1/(1+(1/3*$B110*r0/c0)^2)</f>
        <v>0.9990990158221333</v>
      </c>
      <c r="G110">
        <f>(2/3*$B110*r0/c0+1/9*($B110*r0/c0)^3)/(1+(1/3*$B110*r0/c0)^2)</f>
        <v>0.060086916045514</v>
      </c>
      <c r="H110">
        <f t="shared" si="6"/>
        <v>0.00785050734926183</v>
      </c>
      <c r="I110">
        <f t="shared" si="7"/>
        <v>3.4416858565101864</v>
      </c>
      <c r="K110" t="str">
        <f>IMDIV(COMPLEX(1-1/3*($B110*r0/c0)^2,1/3*$B110*r0/c0),COMPLEX(1,1/3*$B110*r0/c0))</f>
        <v>0.997297047466399+8.11694747744834E-005i</v>
      </c>
      <c r="L110">
        <f>20*LOG(SQRT(6)*IMABS(K110))</f>
        <v>7.758003198561823</v>
      </c>
      <c r="M110">
        <f>IMARGUMENT(K110)/PI()*180</f>
        <v>0.004663272924969862</v>
      </c>
      <c r="N110">
        <f>SQRT(6)*(1-2/9*($B110*r0/c0)^2)/(1+(1/3*$B110*r0/c0)^2)</f>
        <v>2.4428688882768945</v>
      </c>
      <c r="O110">
        <f>SQRT(6)*(1/9*($B110*r0/c0)^3)/(1+(1/3*$B110*r0/c0)^2)</f>
        <v>0.00019882379588716793</v>
      </c>
      <c r="P110">
        <f t="shared" si="8"/>
        <v>7.7580031985618305</v>
      </c>
      <c r="Q110">
        <f t="shared" si="9"/>
        <v>0.004663272924969224</v>
      </c>
    </row>
    <row r="111" spans="1:17" ht="12.75">
      <c r="A111">
        <v>335</v>
      </c>
      <c r="B111">
        <f t="shared" si="5"/>
        <v>2104.8670779051613</v>
      </c>
      <c r="C111" t="str">
        <f>IMDIV(COMPLEX(1-1/3*($B111*r0/c0)^2,$B111*r0/c0),COMPLEX(1,1/3*$B111*r0/c0))</f>
        <v>0.999042771529408+6.19374852132956E-002i</v>
      </c>
      <c r="D111">
        <f>20*LOG(IMABS(C111))</f>
        <v>0.008342212332761388</v>
      </c>
      <c r="E111">
        <f>IMARGUMENT(C111)/PI()*180</f>
        <v>3.5476161571708826</v>
      </c>
      <c r="F111">
        <f>1/(1+(1/3*$B111*r0/c0)^2)</f>
        <v>0.9990427715294085</v>
      </c>
      <c r="G111">
        <f>(2/3*$B111*r0/c0+1/9*($B111*r0/c0)^3)/(1+(1/3*$B111*r0/c0)^2)</f>
        <v>0.06193748521329565</v>
      </c>
      <c r="H111">
        <f t="shared" si="6"/>
        <v>0.008342212332764712</v>
      </c>
      <c r="I111">
        <f t="shared" si="7"/>
        <v>3.5476161571708844</v>
      </c>
      <c r="K111" t="str">
        <f>IMDIV(COMPLEX(1-1/3*($B111*r0/c0)^2,1/3*$B111*r0/c0),COMPLEX(1,1/3*$B111*r0/c0))</f>
        <v>0.997128314588225+8.8889942372729E-005i</v>
      </c>
      <c r="L111">
        <f>20*LOG(SQRT(6)*IMABS(K111))</f>
        <v>7.756533512645387</v>
      </c>
      <c r="M111">
        <f>IMARGUMENT(K111)/PI()*180</f>
        <v>0.0051076861935570326</v>
      </c>
      <c r="N111">
        <f>SQRT(6)*(1-2/9*($B111*r0/c0)^2)/(1+(1/3*$B111*r0/c0)^2)</f>
        <v>2.442455578822536</v>
      </c>
      <c r="O111">
        <f>SQRT(6)*(1/9*($B111*r0/c0)^3)/(1+(1/3*$B111*r0/c0)^2)</f>
        <v>0.0002177350020785592</v>
      </c>
      <c r="P111">
        <f t="shared" si="8"/>
        <v>7.756533512645392</v>
      </c>
      <c r="Q111">
        <f t="shared" si="9"/>
        <v>0.005107686193556367</v>
      </c>
    </row>
    <row r="112" spans="1:17" ht="12.75">
      <c r="A112">
        <v>345</v>
      </c>
      <c r="B112">
        <f t="shared" si="5"/>
        <v>2167.6989309769574</v>
      </c>
      <c r="C112" t="str">
        <f>IMDIV(COMPLEX(1-1/3*($B112*r0/c0)^2,$B112*r0/c0),COMPLEX(1,1/3*$B112*r0/c0))</f>
        <v>0.998984829487089+6.37882124410222E-002i</v>
      </c>
      <c r="D112">
        <f>20*LOG(IMABS(C112))</f>
        <v>0.008848960178288692</v>
      </c>
      <c r="E112">
        <f>IMARGUMENT(C112)/PI()*180</f>
        <v>3.6535493243324373</v>
      </c>
      <c r="F112">
        <f>1/(1+(1/3*$B112*r0/c0)^2)</f>
        <v>0.9989848294870898</v>
      </c>
      <c r="G112">
        <f>(2/3*$B112*r0/c0+1/9*($B112*r0/c0)^3)/(1+(1/3*$B112*r0/c0)^2)</f>
        <v>0.06378821244102222</v>
      </c>
      <c r="H112">
        <f t="shared" si="6"/>
        <v>0.008848960178295328</v>
      </c>
      <c r="I112">
        <f t="shared" si="7"/>
        <v>3.6535493243324355</v>
      </c>
      <c r="K112" t="str">
        <f>IMDIV(COMPLEX(1-1/3*($B112*r0/c0)^2,1/3*$B112*r0/c0),COMPLEX(1,1/3*$B112*r0/c0))</f>
        <v>0.996954488461269+9.70845898056732E-005i</v>
      </c>
      <c r="L112">
        <f>20*LOG(SQRT(6)*IMABS(K112))</f>
        <v>7.755019204508294</v>
      </c>
      <c r="M112">
        <f>IMARGUMENT(K112)/PI()*180</f>
        <v>0.005579529756294027</v>
      </c>
      <c r="N112">
        <f>SQRT(6)*(1-2/9*($B112*r0/c0)^2)/(1+(1/3*$B112*r0/c0)^2)</f>
        <v>2.442029793507529</v>
      </c>
      <c r="O112">
        <f>SQRT(6)*(1/9*($B112*r0/c0)^3)/(1+(1/3*$B112*r0/c0)^2)</f>
        <v>0.0002378077069112759</v>
      </c>
      <c r="P112">
        <f t="shared" si="8"/>
        <v>7.7550192045082955</v>
      </c>
      <c r="Q112">
        <f t="shared" si="9"/>
        <v>0.005579529756293255</v>
      </c>
    </row>
    <row r="113" spans="1:17" ht="12.75">
      <c r="A113">
        <v>355</v>
      </c>
      <c r="B113">
        <f t="shared" si="5"/>
        <v>2230.530784048753</v>
      </c>
      <c r="C113" t="str">
        <f>IMDIV(COMPLEX(1-1/3*($B113*r0/c0)^2,$B113*r0/c0),COMPLEX(1,1/3*$B113*r0/c0))</f>
        <v>0.998925190287052+6.56391024154299E-002i</v>
      </c>
      <c r="D113">
        <f>20*LOG(IMABS(C113))</f>
        <v>0.009370763568729127</v>
      </c>
      <c r="E113">
        <f>IMARGUMENT(C113)/PI()*180</f>
        <v>3.7594854335103696</v>
      </c>
      <c r="F113">
        <f>1/(1+(1/3*$B113*r0/c0)^2)</f>
        <v>0.9989251902870521</v>
      </c>
      <c r="G113">
        <f>(2/3*$B113*r0/c0+1/9*($B113*r0/c0)^3)/(1+(1/3*$B113*r0/c0)^2)</f>
        <v>0.06563910241542986</v>
      </c>
      <c r="H113">
        <f t="shared" si="6"/>
        <v>0.009370763568729873</v>
      </c>
      <c r="I113">
        <f t="shared" si="7"/>
        <v>3.7594854335103665</v>
      </c>
      <c r="K113" t="str">
        <f>IMDIV(COMPLEX(1-1/3*($B113*r0/c0)^2,1/3*$B113*r0/c0),COMPLEX(1,1/3*$B113*r0/c0))</f>
        <v>0.996775570861156+1.0576747728199E-004i</v>
      </c>
      <c r="L113">
        <f>20*LOG(SQRT(6)*IMABS(K113))</f>
        <v>7.753460266440212</v>
      </c>
      <c r="M113">
        <f>IMARGUMENT(K113)/PI()*180</f>
        <v>0.006079633382291391</v>
      </c>
      <c r="N113">
        <f>SQRT(6)*(1-2/9*($B113*r0/c0)^2)/(1+(1/3*$B113*r0/c0)^2)</f>
        <v>2.441591536681249</v>
      </c>
      <c r="O113">
        <f>SQRT(6)*(1/9*($B113*r0/c0)^3)/(1+(1/3*$B113*r0/c0)^2)</f>
        <v>0.0002590763507222681</v>
      </c>
      <c r="P113">
        <f t="shared" si="8"/>
        <v>7.753460266440215</v>
      </c>
      <c r="Q113">
        <f t="shared" si="9"/>
        <v>0.006079633382290939</v>
      </c>
    </row>
    <row r="114" spans="1:17" ht="12.75">
      <c r="A114">
        <v>365</v>
      </c>
      <c r="B114">
        <f t="shared" si="5"/>
        <v>2293.362637120549</v>
      </c>
      <c r="C114" t="str">
        <f>IMDIV(COMPLEX(1-1/3*($B114*r0/c0)^2,$B114*r0/c0),COMPLEX(1,1/3*$B114*r0/c0))</f>
        <v>0.998863854538399+6.74901598204861E-002i</v>
      </c>
      <c r="D114">
        <f>20*LOG(IMABS(C114))</f>
        <v>0.009907635545702408</v>
      </c>
      <c r="E114">
        <f>IMARGUMENT(C114)/PI()*180</f>
        <v>3.865424559338849</v>
      </c>
      <c r="F114">
        <f>1/(1+(1/3*$B114*r0/c0)^2)</f>
        <v>0.9988638545383994</v>
      </c>
      <c r="G114">
        <f>(2/3*$B114*r0/c0+1/9*($B114*r0/c0)^3)/(1+(1/3*$B114*r0/c0)^2)</f>
        <v>0.06749015982048628</v>
      </c>
      <c r="H114">
        <f t="shared" si="6"/>
        <v>0.009907635545706426</v>
      </c>
      <c r="I114">
        <f t="shared" si="7"/>
        <v>3.865424559338858</v>
      </c>
      <c r="K114" t="str">
        <f>IMDIV(COMPLEX(1-1/3*($B114*r0/c0)^2,1/3*$B114*r0/c0),COMPLEX(1,1/3*$B114*r0/c0))</f>
        <v>0.996591563615198+1.14952656704509E-004i</v>
      </c>
      <c r="L114">
        <f>20*LOG(SQRT(6)*IMABS(K114))</f>
        <v>7.751856690506528</v>
      </c>
      <c r="M114">
        <f>IMARGUMENT(K114)/PI()*180</f>
        <v>0.006608827812953664</v>
      </c>
      <c r="N114">
        <f>SQRT(6)*(1-2/9*($B114*r0/c0)^2)/(1+(1/3*$B114*r0/c0)^2)</f>
        <v>2.4411408128196768</v>
      </c>
      <c r="O114">
        <f>SQRT(6)*(1/9*($B114*r0/c0)^3)/(1+(1/3*$B114*r0/c0)^2)</f>
        <v>0.0002815753535033593</v>
      </c>
      <c r="P114">
        <f t="shared" si="8"/>
        <v>7.75185669050653</v>
      </c>
      <c r="Q114">
        <f t="shared" si="9"/>
        <v>0.006608827812953394</v>
      </c>
    </row>
    <row r="115" spans="1:17" ht="12.75">
      <c r="A115">
        <v>375</v>
      </c>
      <c r="B115">
        <f t="shared" si="5"/>
        <v>2356.194490192345</v>
      </c>
      <c r="C115" t="str">
        <f>IMDIV(COMPLEX(1-1/3*($B115*r0/c0)^2,$B115*r0/c0),COMPLEX(1,1/3*$B115*r0/c0))</f>
        <v>0.998800822867449+6.93413893373119E-002i</v>
      </c>
      <c r="D115">
        <f>20*LOG(IMABS(C115))</f>
        <v>0.010459589508382213</v>
      </c>
      <c r="E115">
        <f>IMARGUMENT(C115)/PI()*180</f>
        <v>3.971366775546018</v>
      </c>
      <c r="F115">
        <f>1/(1+(1/3*$B115*r0/c0)^2)</f>
        <v>0.9988008228674489</v>
      </c>
      <c r="G115">
        <f>(2/3*$B115*r0/c0+1/9*($B115*r0/c0)^3)/(1+(1/3*$B115*r0/c0)^2)</f>
        <v>0.06934138933731135</v>
      </c>
      <c r="H115">
        <f t="shared" si="6"/>
        <v>0.010459589508380997</v>
      </c>
      <c r="I115">
        <f t="shared" si="7"/>
        <v>3.9713667755459876</v>
      </c>
      <c r="K115" t="str">
        <f>IMDIV(COMPLEX(1-1/3*($B115*r0/c0)^2,1/3*$B115*r0/c0),COMPLEX(1,1/3*$B115*r0/c0))</f>
        <v>0.996402468602347+1.24654171433006E-004i</v>
      </c>
      <c r="L115">
        <f>20*LOG(SQRT(6)*IMABS(K115))</f>
        <v>7.750208468548556</v>
      </c>
      <c r="M115">
        <f>IMARGUMENT(K115)/PI()*180</f>
        <v>0.007167944790992912</v>
      </c>
      <c r="N115">
        <f>SQRT(6)*(1-2/9*($B115*r0/c0)^2)/(1+(1/3*$B115*r0/c0)^2)</f>
        <v>2.440677626525286</v>
      </c>
      <c r="O115">
        <f>SQRT(6)*(1/9*($B115*r0/c0)^3)/(1+(1/3*$B115*r0/c0)^2)</f>
        <v>0.0003053391143202853</v>
      </c>
      <c r="P115">
        <f t="shared" si="8"/>
        <v>7.750208468548555</v>
      </c>
      <c r="Q115">
        <f t="shared" si="9"/>
        <v>0.007167944790992945</v>
      </c>
    </row>
    <row r="116" spans="1:17" ht="12.75">
      <c r="A116">
        <v>387</v>
      </c>
      <c r="B116">
        <f t="shared" si="5"/>
        <v>2431.5927138785</v>
      </c>
      <c r="C116" t="str">
        <f>IMDIV(COMPLEX(1-1/3*($B116*r0/c0)^2,$B116*r0/c0),COMPLEX(1,1/3*$B116*r0/c0))</f>
        <v>0.998722947152153+7.1563098531722E-002i</v>
      </c>
      <c r="D116">
        <f>20*LOG(IMABS(C116))</f>
        <v>0.011141861877341404</v>
      </c>
      <c r="E116">
        <f>IMARGUMENT(C116)/PI()*180</f>
        <v>4.098501616726012</v>
      </c>
      <c r="F116">
        <f>1/(1+(1/3*$B116*r0/c0)^2)</f>
        <v>0.9987229471521529</v>
      </c>
      <c r="G116">
        <f>(2/3*$B116*r0/c0+1/9*($B116*r0/c0)^3)/(1+(1/3*$B116*r0/c0)^2)</f>
        <v>0.0715630985317215</v>
      </c>
      <c r="H116">
        <f t="shared" si="6"/>
        <v>0.011141861877340379</v>
      </c>
      <c r="I116">
        <f t="shared" si="7"/>
        <v>4.098501616725985</v>
      </c>
      <c r="K116" t="str">
        <f>IMDIV(COMPLEX(1-1/3*($B116*r0/c0)^2,1/3*$B116*r0/c0),COMPLEX(1,1/3*$B116*r0/c0))</f>
        <v>0.996168841456459+1.36997311767455E-004i</v>
      </c>
      <c r="L116">
        <f>20*LOG(SQRT(6)*IMABS(K116))</f>
        <v>7.748171657628561</v>
      </c>
      <c r="M116">
        <f>IMARGUMENT(K116)/PI()*180</f>
        <v>0.007879555545977603</v>
      </c>
      <c r="N116">
        <f>SQRT(6)*(1-2/9*($B116*r0/c0)^2)/(1+(1/3*$B116*r0/c0)^2)</f>
        <v>2.440105359227798</v>
      </c>
      <c r="O116">
        <f>SQRT(6)*(1/9*($B116*r0/c0)^3)/(1+(1/3*$B116*r0/c0)^2)</f>
        <v>0.00033557350996326935</v>
      </c>
      <c r="P116">
        <f t="shared" si="8"/>
        <v>7.748171657628561</v>
      </c>
      <c r="Q116">
        <f t="shared" si="9"/>
        <v>0.007879555545978053</v>
      </c>
    </row>
    <row r="117" spans="1:17" ht="12.75">
      <c r="A117">
        <v>400</v>
      </c>
      <c r="B117">
        <f t="shared" si="5"/>
        <v>2513.2741228718346</v>
      </c>
      <c r="C117" t="str">
        <f>IMDIV(COMPLEX(1-1/3*($B117*r0/c0)^2,$B117*r0/c0),COMPLEX(1,1/3*$B117*r0/c0))</f>
        <v>0.99863582829536+7.39702468115898E-002i</v>
      </c>
      <c r="D117">
        <f>20*LOG(IMABS(C117))</f>
        <v>0.011905549245593148</v>
      </c>
      <c r="E117">
        <f>IMARGUMENT(C117)/PI()*180</f>
        <v>4.236236311845606</v>
      </c>
      <c r="F117">
        <f>1/(1+(1/3*$B117*r0/c0)^2)</f>
        <v>0.9986358282953592</v>
      </c>
      <c r="G117">
        <f>(2/3*$B117*r0/c0+1/9*($B117*r0/c0)^3)/(1+(1/3*$B117*r0/c0)^2)</f>
        <v>0.07397024681158963</v>
      </c>
      <c r="H117">
        <f t="shared" si="6"/>
        <v>0.011905549245586398</v>
      </c>
      <c r="I117">
        <f t="shared" si="7"/>
        <v>4.2362363118456</v>
      </c>
      <c r="K117" t="str">
        <f>IMDIV(COMPLEX(1-1/3*($B117*r0/c0)^2,1/3*$B117*r0/c0),COMPLEX(1,1/3*$B117*r0/c0))</f>
        <v>0.995907484886078+1.51259004901206E-004i</v>
      </c>
      <c r="L117">
        <f>20*LOG(SQRT(6)*IMABS(K117))</f>
        <v>7.7458925317367395</v>
      </c>
      <c r="M117">
        <f>IMARGUMENT(K117)/PI()*180</f>
        <v>0.00870211606908478</v>
      </c>
      <c r="N117">
        <f>SQRT(6)*(1-2/9*($B117*r0/c0)^2)/(1+(1/3*$B117*r0/c0)^2)</f>
        <v>2.43946516898944</v>
      </c>
      <c r="O117">
        <f>SQRT(6)*(1/9*($B117*r0/c0)^3)/(1+(1/3*$B117*r0/c0)^2)</f>
        <v>0.00037050738100911744</v>
      </c>
      <c r="P117">
        <f t="shared" si="8"/>
        <v>7.745892531736737</v>
      </c>
      <c r="Q117">
        <f t="shared" si="9"/>
        <v>0.008702116069085322</v>
      </c>
    </row>
    <row r="118" spans="1:17" ht="12.75">
      <c r="A118">
        <v>412</v>
      </c>
      <c r="B118">
        <f t="shared" si="5"/>
        <v>2588.6723465579894</v>
      </c>
      <c r="C118" t="str">
        <f>IMDIV(COMPLEX(1-1/3*($B118*r0/c0)^2,$B118*r0/c0),COMPLEX(1,1/3*$B118*r0/c0))</f>
        <v>0.998552870463256+7.61925123136712E-002i</v>
      </c>
      <c r="D118">
        <f>20*LOG(IMABS(C118))</f>
        <v>0.01263318823531763</v>
      </c>
      <c r="E118">
        <f>IMARGUMENT(C118)/PI()*180</f>
        <v>4.363381038256103</v>
      </c>
      <c r="F118">
        <f>1/(1+(1/3*$B118*r0/c0)^2)</f>
        <v>0.9985528704632565</v>
      </c>
      <c r="G118">
        <f>(2/3*$B118*r0/c0+1/9*($B118*r0/c0)^3)/(1+(1/3*$B118*r0/c0)^2)</f>
        <v>0.07619251231367108</v>
      </c>
      <c r="H118">
        <f t="shared" si="6"/>
        <v>0.01263318823532084</v>
      </c>
      <c r="I118">
        <f t="shared" si="7"/>
        <v>4.363381038256094</v>
      </c>
      <c r="K118" t="str">
        <f>IMDIV(COMPLEX(1-1/3*($B118*r0/c0)^2,1/3*$B118*r0/c0),COMPLEX(1,1/3*$B118*r0/c0))</f>
        <v>0.995658611389769+1.65271068249499E-004i</v>
      </c>
      <c r="L118">
        <f>20*LOG(SQRT(6)*IMABS(K118))</f>
        <v>7.743721709146628</v>
      </c>
      <c r="M118">
        <f>IMARGUMENT(K118)/PI()*180</f>
        <v>0.009510623913679616</v>
      </c>
      <c r="N118">
        <f>SQRT(6)*(1-2/9*($B118*r0/c0)^2)/(1+(1/3*$B118*r0/c0)^2)</f>
        <v>2.4388555559129825</v>
      </c>
      <c r="O118">
        <f>SQRT(6)*(1/9*($B118*r0/c0)^3)/(1+(1/3*$B118*r0/c0)^2)</f>
        <v>0.00040482978645595103</v>
      </c>
      <c r="P118">
        <f t="shared" si="8"/>
        <v>7.743721709146633</v>
      </c>
      <c r="Q118">
        <f t="shared" si="9"/>
        <v>0.00951062391367925</v>
      </c>
    </row>
    <row r="119" spans="1:17" ht="12.75">
      <c r="A119">
        <v>425</v>
      </c>
      <c r="B119">
        <f t="shared" si="5"/>
        <v>2670.353755551324</v>
      </c>
      <c r="C119" t="str">
        <f>IMDIV(COMPLEX(1-1/3*($B119*r0/c0)^2,$B119*r0/c0),COMPLEX(1,1/3*$B119*r0/c0))</f>
        <v>0.998460248802204+7.86002822278865E-002i</v>
      </c>
      <c r="D119">
        <f>20*LOG(IMABS(C119))</f>
        <v>0.013446082941621916</v>
      </c>
      <c r="E119">
        <f>IMARGUMENT(C119)/PI()*180</f>
        <v>4.50112672621483</v>
      </c>
      <c r="F119">
        <f>1/(1+(1/3*$B119*r0/c0)^2)</f>
        <v>0.9984602488022045</v>
      </c>
      <c r="G119">
        <f>(2/3*$B119*r0/c0+1/9*($B119*r0/c0)^3)/(1+(1/3*$B119*r0/c0)^2)</f>
        <v>0.07860028222788669</v>
      </c>
      <c r="H119">
        <f t="shared" si="6"/>
        <v>0.013446082941627243</v>
      </c>
      <c r="I119">
        <f t="shared" si="7"/>
        <v>4.501126726214839</v>
      </c>
      <c r="K119" t="str">
        <f>IMDIV(COMPLEX(1-1/3*($B119*r0/c0)^2,1/3*$B119*r0/c0),COMPLEX(1,1/3*$B119*r0/c0))</f>
        <v>0.995380746406613+1.81397664425647E-004i</v>
      </c>
      <c r="L119">
        <f>20*LOG(SQRT(6)*IMABS(K119))</f>
        <v>7.74129736718474</v>
      </c>
      <c r="M119">
        <f>IMARGUMENT(K119)/PI()*180</f>
        <v>0.010441552649659142</v>
      </c>
      <c r="N119">
        <f>SQRT(6)*(1-2/9*($B119*r0/c0)^2)/(1+(1/3*$B119*r0/c0)^2)</f>
        <v>2.4381749284868635</v>
      </c>
      <c r="O119">
        <f>SQRT(6)*(1/9*($B119*r0/c0)^3)/(1+(1/3*$B119*r0/c0)^2)</f>
        <v>0.0004443317183754242</v>
      </c>
      <c r="P119">
        <f t="shared" si="8"/>
        <v>7.741297367184745</v>
      </c>
      <c r="Q119">
        <f t="shared" si="9"/>
        <v>0.010441552649658592</v>
      </c>
    </row>
    <row r="120" spans="1:17" ht="12.75">
      <c r="A120">
        <v>437</v>
      </c>
      <c r="B120">
        <f t="shared" si="5"/>
        <v>2745.751979237479</v>
      </c>
      <c r="C120" t="str">
        <f>IMDIV(COMPLEX(1-1/3*($B120*r0/c0)^2,$B120*r0/c0),COMPLEX(1,1/3*$B120*r0/c0))</f>
        <v>0.998372214142876+8.08231390399104E-002i</v>
      </c>
      <c r="D120">
        <f>20*LOG(IMABS(C120))</f>
        <v>0.01421920124891061</v>
      </c>
      <c r="E120">
        <f>IMARGUMENT(C120)/PI()*180</f>
        <v>4.62828185709805</v>
      </c>
      <c r="F120">
        <f>1/(1+(1/3*$B120*r0/c0)^2)</f>
        <v>0.9983722141428758</v>
      </c>
      <c r="G120">
        <f>(2/3*$B120*r0/c0+1/9*($B120*r0/c0)^3)/(1+(1/3*$B120*r0/c0)^2)</f>
        <v>0.08082313903991076</v>
      </c>
      <c r="H120">
        <f t="shared" si="6"/>
        <v>0.014219201248908147</v>
      </c>
      <c r="I120">
        <f t="shared" si="7"/>
        <v>4.628281857098071</v>
      </c>
      <c r="K120" t="str">
        <f>IMDIV(COMPLEX(1-1/3*($B120*r0/c0)^2,1/3*$B120*r0/c0),COMPLEX(1,1/3*$B120*r0/c0))</f>
        <v>0.995116642428628+1.97183657601754E-004i</v>
      </c>
      <c r="L120">
        <f>20*LOG(SQRT(6)*IMABS(K120))</f>
        <v>7.738992464027988</v>
      </c>
      <c r="M120">
        <f>IMARGUMENT(K120)/PI()*180</f>
        <v>0.011353233118577114</v>
      </c>
      <c r="N120">
        <f>SQRT(6)*(1-2/9*($B120*r0/c0)^2)/(1+(1/3*$B120*r0/c0)^2)</f>
        <v>2.4375280085017583</v>
      </c>
      <c r="O120">
        <f>SQRT(6)*(1/9*($B120*r0/c0)^3)/(1+(1/3*$B120*r0/c0)^2)</f>
        <v>0.00048299934674000814</v>
      </c>
      <c r="P120">
        <f t="shared" si="8"/>
        <v>7.738992464027984</v>
      </c>
      <c r="Q120">
        <f t="shared" si="9"/>
        <v>0.011353233118578096</v>
      </c>
    </row>
    <row r="121" spans="1:17" ht="12.75">
      <c r="A121">
        <v>450</v>
      </c>
      <c r="B121">
        <f t="shared" si="5"/>
        <v>2827.4333882308138</v>
      </c>
      <c r="C121" t="str">
        <f>IMDIV(COMPLEX(1-1/3*($B121*r0/c0)^2,$B121*r0/c0),COMPLEX(1,1/3*$B121*r0/c0))</f>
        <v>0.998274095581775+8.32315684740976E-002i</v>
      </c>
      <c r="D121">
        <f>20*LOG(IMABS(C121))</f>
        <v>0.015081428933730007</v>
      </c>
      <c r="E121">
        <f>IMARGUMENT(C121)/PI()*180</f>
        <v>4.766039089779755</v>
      </c>
      <c r="F121">
        <f>1/(1+(1/3*$B121*r0/c0)^2)</f>
        <v>0.9982740955817755</v>
      </c>
      <c r="G121">
        <f>(2/3*$B121*r0/c0+1/9*($B121*r0/c0)^3)/(1+(1/3*$B121*r0/c0)^2)</f>
        <v>0.08323156847409723</v>
      </c>
      <c r="H121">
        <f t="shared" si="6"/>
        <v>0.015081428933734386</v>
      </c>
      <c r="I121">
        <f t="shared" si="7"/>
        <v>4.766039089779732</v>
      </c>
      <c r="K121" t="str">
        <f>IMDIV(COMPLEX(1-1/3*($B121*r0/c0)^2,1/3*$B121*r0/c0),COMPLEX(1,1/3*$B121*r0/c0))</f>
        <v>0.994822286745326+2.15288813690434E-004i</v>
      </c>
      <c r="L121">
        <f>20*LOG(SQRT(6)*IMABS(K121))</f>
        <v>7.736422829096949</v>
      </c>
      <c r="M121">
        <f>IMARGUMENT(K121)/PI()*180</f>
        <v>0.012399340437609345</v>
      </c>
      <c r="N121">
        <f>SQRT(6)*(1-2/9*($B121*r0/c0)^2)/(1+(1/3*$B121*r0/c0)^2)</f>
        <v>2.436806987274782</v>
      </c>
      <c r="O121">
        <f>SQRT(6)*(1/9*($B121*r0/c0)^3)/(1+(1/3*$B121*r0/c0)^2)</f>
        <v>0.000527347740870681</v>
      </c>
      <c r="P121">
        <f t="shared" si="8"/>
        <v>7.7364228290969494</v>
      </c>
      <c r="Q121">
        <f t="shared" si="9"/>
        <v>0.012399340437609445</v>
      </c>
    </row>
    <row r="122" spans="1:17" ht="12.75">
      <c r="A122">
        <v>462</v>
      </c>
      <c r="B122">
        <f t="shared" si="5"/>
        <v>2902.831611916969</v>
      </c>
      <c r="C122" t="str">
        <f>IMDIV(COMPLEX(1-1/3*($B122*r0/c0)^2,$B122*r0/c0),COMPLEX(1,1/3*$B122*r0/c0))</f>
        <v>0.998180989705506+8.54550515355768E-002i</v>
      </c>
      <c r="D122">
        <f>20*LOG(IMABS(C122))</f>
        <v>0.01590014579641829</v>
      </c>
      <c r="E122">
        <f>IMARGUMENT(C122)/PI()*180</f>
        <v>4.893205124475709</v>
      </c>
      <c r="F122">
        <f>1/(1+(1/3*$B122*r0/c0)^2)</f>
        <v>0.9981809897055057</v>
      </c>
      <c r="G122">
        <f>(2/3*$B122*r0/c0+1/9*($B122*r0/c0)^3)/(1+(1/3*$B122*r0/c0)^2)</f>
        <v>0.08545505153557643</v>
      </c>
      <c r="H122">
        <f t="shared" si="6"/>
        <v>0.015900145796415105</v>
      </c>
      <c r="I122">
        <f t="shared" si="7"/>
        <v>4.893205124475689</v>
      </c>
      <c r="K122" t="str">
        <f>IMDIV(COMPLEX(1-1/3*($B122*r0/c0)^2,1/3*$B122*r0/c0),COMPLEX(1,1/3*$B122*r0/c0))</f>
        <v>0.994542969116517+2.32953555232079E-004i</v>
      </c>
      <c r="L122">
        <f>20*LOG(SQRT(6)*IMABS(K122))</f>
        <v>7.733983772305749</v>
      </c>
      <c r="M122">
        <f>IMARGUMENT(K122)/PI()*180</f>
        <v>0.013420491328922375</v>
      </c>
      <c r="N122">
        <f>SQRT(6)*(1-2/9*($B122*r0/c0)^2)/(1+(1/3*$B122*r0/c0)^2)</f>
        <v>2.436122801608035</v>
      </c>
      <c r="O122">
        <f>SQRT(6)*(1/9*($B122*r0/c0)^3)/(1+(1/3*$B122*r0/c0)^2)</f>
        <v>0.0005706173440858605</v>
      </c>
      <c r="P122">
        <f t="shared" si="8"/>
        <v>7.7339837723057485</v>
      </c>
      <c r="Q122">
        <f t="shared" si="9"/>
        <v>0.013420491328922575</v>
      </c>
    </row>
    <row r="123" spans="1:17" ht="12.75">
      <c r="A123">
        <v>475</v>
      </c>
      <c r="B123">
        <f t="shared" si="5"/>
        <v>2984.5130209103036</v>
      </c>
      <c r="C123" t="str">
        <f>IMDIV(COMPLEX(1-1/3*($B123*r0/c0)^2,$B123*r0/c0),COMPLEX(1,1/3*$B123*r0/c0))</f>
        <v>0.99807738049552+8.78641783053821E-002i</v>
      </c>
      <c r="D123">
        <f>20*LOG(IMABS(C123))</f>
        <v>0.0168118391485438</v>
      </c>
      <c r="E123">
        <f>IMARGUMENT(C123)/PI()*180</f>
        <v>5.030974431589424</v>
      </c>
      <c r="F123">
        <f>1/(1+(1/3*$B123*r0/c0)^2)</f>
        <v>0.9980773804955195</v>
      </c>
      <c r="G123">
        <f>(2/3*$B123*r0/c0+1/9*($B123*r0/c0)^3)/(1+(1/3*$B123*r0/c0)^2)</f>
        <v>0.08786417830538214</v>
      </c>
      <c r="H123">
        <f t="shared" si="6"/>
        <v>0.016811839148538826</v>
      </c>
      <c r="I123">
        <f t="shared" si="7"/>
        <v>5.03097443158943</v>
      </c>
      <c r="K123" t="str">
        <f>IMDIV(COMPLEX(1-1/3*($B123*r0/c0)^2,1/3*$B123*r0/c0),COMPLEX(1,1/3*$B123*r0/c0))</f>
        <v>0.994232141486559+2.53150718178425E-004i</v>
      </c>
      <c r="L123">
        <f>20*LOG(SQRT(6)*IMABS(K123))</f>
        <v>7.731268762994827</v>
      </c>
      <c r="M123">
        <f>IMARGUMENT(K123)/PI()*180</f>
        <v>0.014588612471526286</v>
      </c>
      <c r="N123">
        <f>SQRT(6)*(1-2/9*($B123*r0/c0)^2)/(1+(1/3*$B123*r0/c0)^2)</f>
        <v>2.435361432516679</v>
      </c>
      <c r="O123">
        <f>SQRT(6)*(1/9*($B123*r0/c0)^3)/(1+(1/3*$B123*r0/c0)^2)</f>
        <v>0.0006200900875562886</v>
      </c>
      <c r="P123">
        <f t="shared" si="8"/>
        <v>7.731268762994823</v>
      </c>
      <c r="Q123">
        <f t="shared" si="9"/>
        <v>0.014588612471527271</v>
      </c>
    </row>
    <row r="124" spans="1:17" ht="12.75">
      <c r="A124">
        <v>487</v>
      </c>
      <c r="B124">
        <f t="shared" si="5"/>
        <v>3059.9112445964583</v>
      </c>
      <c r="C124" t="str">
        <f>IMDIV(COMPLEX(1-1/3*($B124*r0/c0)^2,$B124*r0/c0),COMPLEX(1,1/3*$B124*r0/c0))</f>
        <v>0.997979209332405+9.00883224894069E-002i</v>
      </c>
      <c r="D124">
        <f>20*LOG(IMABS(C124))</f>
        <v>0.017676280274693992</v>
      </c>
      <c r="E124">
        <f>IMARGUMENT(C124)/PI()*180</f>
        <v>5.158151848405023</v>
      </c>
      <c r="F124">
        <f>1/(1+(1/3*$B124*r0/c0)^2)</f>
        <v>0.9979792093324058</v>
      </c>
      <c r="G124">
        <f>(2/3*$B124*r0/c0+1/9*($B124*r0/c0)^3)/(1+(1/3*$B124*r0/c0)^2)</f>
        <v>0.09008832248940683</v>
      </c>
      <c r="H124">
        <f t="shared" si="6"/>
        <v>0.01767628027470032</v>
      </c>
      <c r="I124">
        <f t="shared" si="7"/>
        <v>5.158151848405015</v>
      </c>
      <c r="K124" t="str">
        <f>IMDIV(COMPLEX(1-1/3*($B124*r0/c0)^2,1/3*$B124*r0/c0),COMPLEX(1,1/3*$B124*r0/c0))</f>
        <v>0.993937627997217+2.72798827356519E-004i</v>
      </c>
      <c r="L124">
        <f>20*LOG(SQRT(6)*IMABS(K124))</f>
        <v>7.728695475343655</v>
      </c>
      <c r="M124">
        <f>IMARGUMENT(K124)/PI()*180</f>
        <v>0.015725555236969616</v>
      </c>
      <c r="N124">
        <f>SQRT(6)*(1-2/9*($B124*r0/c0)^2)/(1+(1/3*$B124*r0/c0)^2)</f>
        <v>2.4346400247454256</v>
      </c>
      <c r="O124">
        <f>SQRT(6)*(1/9*($B124*r0/c0)^3)/(1+(1/3*$B124*r0/c0)^2)</f>
        <v>0.0006682179294530364</v>
      </c>
      <c r="P124">
        <f t="shared" si="8"/>
        <v>7.728695475343656</v>
      </c>
      <c r="Q124">
        <f t="shared" si="9"/>
        <v>0.01572555523696877</v>
      </c>
    </row>
    <row r="125" spans="1:17" ht="12.75">
      <c r="A125">
        <v>500</v>
      </c>
      <c r="B125">
        <f t="shared" si="5"/>
        <v>3141.592653589793</v>
      </c>
      <c r="C125" t="str">
        <f>IMDIV(COMPLEX(1-1/3*($B125*r0/c0)^2,$B125*r0/c0),COMPLEX(1,1/3*$B125*r0/c0))</f>
        <v>0.997870116070656+9.2498184336544E-002i</v>
      </c>
      <c r="D125">
        <f>20*LOG(IMABS(C125))</f>
        <v>0.018637578952313487</v>
      </c>
      <c r="E125">
        <f>IMARGUMENT(C125)/PI()*180</f>
        <v>5.2959337362656775</v>
      </c>
      <c r="F125">
        <f>1/(1+(1/3*$B125*r0/c0)^2)</f>
        <v>0.9978701160706561</v>
      </c>
      <c r="G125">
        <f>(2/3*$B125*r0/c0+1/9*($B125*r0/c0)^3)/(1+(1/3*$B125*r0/c0)^2)</f>
        <v>0.09249818433654429</v>
      </c>
      <c r="H125">
        <f t="shared" si="6"/>
        <v>0.018637578952314694</v>
      </c>
      <c r="I125">
        <f t="shared" si="7"/>
        <v>5.2959337362656935</v>
      </c>
      <c r="K125" t="str">
        <f>IMDIV(COMPLEX(1-1/3*($B125*r0/c0)^2,1/3*$B125*r0/c0),COMPLEX(1,1/3*$B125*r0/c0))</f>
        <v>0.993610348211968+2.95201222298211E-004i</v>
      </c>
      <c r="L125">
        <f>20*LOG(SQRT(6)*IMABS(K125))</f>
        <v>7.725835005745587</v>
      </c>
      <c r="M125">
        <f>IMARGUMENT(K125)/PI()*180</f>
        <v>0.017022551825852095</v>
      </c>
      <c r="N125">
        <f>SQRT(6)*(1-2/9*($B125*r0/c0)^2)/(1+(1/3*$B125*r0/c0)^2)</f>
        <v>2.433838356268438</v>
      </c>
      <c r="O125">
        <f>SQRT(6)*(1/9*($B125*r0/c0)^3)/(1+(1/3*$B125*r0/c0)^2)</f>
        <v>0.000723092366076508</v>
      </c>
      <c r="P125">
        <f t="shared" si="8"/>
        <v>7.725835005745589</v>
      </c>
      <c r="Q125">
        <f t="shared" si="9"/>
        <v>0.017022551825851696</v>
      </c>
    </row>
    <row r="126" spans="1:17" ht="12.75">
      <c r="A126">
        <v>515</v>
      </c>
      <c r="B126">
        <f t="shared" si="5"/>
        <v>3235.840433197487</v>
      </c>
      <c r="C126" t="str">
        <f>IMDIV(COMPLEX(1-1/3*($B126*r0/c0)^2,$B126*r0/c0),COMPLEX(1,1/3*$B126*r0/c0))</f>
        <v>0.997740699193111+9.5279288283774E-002i</v>
      </c>
      <c r="D126">
        <f>20*LOG(IMABS(C126))</f>
        <v>0.019778896407216813</v>
      </c>
      <c r="E126">
        <f>IMARGUMENT(C126)/PI()*180</f>
        <v>5.454921213413634</v>
      </c>
      <c r="F126">
        <f>1/(1+(1/3*$B126*r0/c0)^2)</f>
        <v>0.9977406991931115</v>
      </c>
      <c r="G126">
        <f>(2/3*$B126*r0/c0+1/9*($B126*r0/c0)^3)/(1+(1/3*$B126*r0/c0)^2)</f>
        <v>0.09527928828377441</v>
      </c>
      <c r="H126">
        <f t="shared" si="6"/>
        <v>0.019778896407220733</v>
      </c>
      <c r="I126">
        <f t="shared" si="7"/>
        <v>5.454921213413655</v>
      </c>
      <c r="K126" t="str">
        <f>IMDIV(COMPLEX(1-1/3*($B126*r0/c0)^2,1/3*$B126*r0/c0),COMPLEX(1,1/3*$B126*r0/c0))</f>
        <v>0.993222097579334+3.22532510368498E-004i</v>
      </c>
      <c r="L126">
        <f>20*LOG(SQRT(6)*IMABS(K126))</f>
        <v>7.7224404285525985</v>
      </c>
      <c r="M126">
        <f>IMARGUMENT(K126)/PI()*180</f>
        <v>0.01860585965146998</v>
      </c>
      <c r="N126">
        <f>SQRT(6)*(1-2/9*($B126*r0/c0)^2)/(1+(1/3*$B126*r0/c0)^2)</f>
        <v>2.432887340326172</v>
      </c>
      <c r="O126">
        <f>SQRT(6)*(1/9*($B126*r0/c0)^3)/(1+(1/3*$B126*r0/c0)^2)</f>
        <v>0.0007900400758617225</v>
      </c>
      <c r="P126">
        <f t="shared" si="8"/>
        <v>7.722440428552603</v>
      </c>
      <c r="Q126">
        <f t="shared" si="9"/>
        <v>0.018605859651469447</v>
      </c>
    </row>
    <row r="127" spans="1:17" ht="12.75">
      <c r="A127">
        <v>530</v>
      </c>
      <c r="B127">
        <f t="shared" si="5"/>
        <v>3330.088212805181</v>
      </c>
      <c r="C127" t="str">
        <f>IMDIV(COMPLEX(1-1/3*($B127*r0/c0)^2,$B127*r0/c0),COMPLEX(1,1/3*$B127*r0/c0))</f>
        <v>0.997607492253395+9.80609365802405E-002i</v>
      </c>
      <c r="D127">
        <f>20*LOG(IMABS(C127))</f>
        <v>0.020954695035811627</v>
      </c>
      <c r="E127">
        <f>IMARGUMENT(C127)/PI()*180</f>
        <v>5.613917849947015</v>
      </c>
      <c r="F127">
        <f>1/(1+(1/3*$B127*r0/c0)^2)</f>
        <v>0.997607492253395</v>
      </c>
      <c r="G127">
        <f>(2/3*$B127*r0/c0+1/9*($B127*r0/c0)^3)/(1+(1/3*$B127*r0/c0)^2)</f>
        <v>0.09806093658024083</v>
      </c>
      <c r="H127">
        <f t="shared" si="6"/>
        <v>0.020954695035811117</v>
      </c>
      <c r="I127">
        <f t="shared" si="7"/>
        <v>5.613917849947034</v>
      </c>
      <c r="K127" t="str">
        <f>IMDIV(COMPLEX(1-1/3*($B127*r0/c0)^2,1/3*$B127*r0/c0),COMPLEX(1,1/3*$B127*r0/c0))</f>
        <v>0.992822476760185+3.51496846147698E-004i</v>
      </c>
      <c r="L127">
        <f>20*LOG(SQRT(6)*IMABS(K127))</f>
        <v>7.7189450622943765</v>
      </c>
      <c r="M127">
        <f>IMARGUMENT(K127)/PI()*180</f>
        <v>0.020284880153703774</v>
      </c>
      <c r="N127">
        <f>SQRT(6)*(1-2/9*($B127*r0/c0)^2)/(1+(1/3*$B127*r0/c0)^2)</f>
        <v>2.4319084732286624</v>
      </c>
      <c r="O127">
        <f>SQRT(6)*(1/9*($B127*r0/c0)^3)/(1+(1/3*$B127*r0/c0)^2)</f>
        <v>0.00086098791925947</v>
      </c>
      <c r="P127">
        <f t="shared" si="8"/>
        <v>7.718945062294374</v>
      </c>
      <c r="Q127">
        <f t="shared" si="9"/>
        <v>0.020284880153704884</v>
      </c>
    </row>
    <row r="128" spans="1:17" ht="12.75">
      <c r="A128">
        <v>545</v>
      </c>
      <c r="B128">
        <f t="shared" si="5"/>
        <v>3424.3359924128745</v>
      </c>
      <c r="C128" t="str">
        <f>IMDIV(COMPLEX(1-1/3*($B128*r0/c0)^2,$B128*r0/c0),COMPLEX(1,1/3*$B128*r0/c0))</f>
        <v>0.997470498300764+0.100843144831431i</v>
      </c>
      <c r="D128">
        <f>20*LOG(IMABS(C128))</f>
        <v>0.022165038984774135</v>
      </c>
      <c r="E128">
        <f>IMARGUMENT(C128)/PI()*180</f>
        <v>5.772923833508914</v>
      </c>
      <c r="F128">
        <f>1/(1+(1/3*$B128*r0/c0)^2)</f>
        <v>0.9974704983007645</v>
      </c>
      <c r="G128">
        <f>(2/3*$B128*r0/c0+1/9*($B128*r0/c0)^3)/(1+(1/3*$B128*r0/c0)^2)</f>
        <v>0.10084314483143103</v>
      </c>
      <c r="H128">
        <f t="shared" si="6"/>
        <v>0.022165038984778455</v>
      </c>
      <c r="I128">
        <f t="shared" si="7"/>
        <v>5.772923833508912</v>
      </c>
      <c r="K128" t="str">
        <f>IMDIV(COMPLEX(1-1/3*($B128*r0/c0)^2,1/3*$B128*r0/c0),COMPLEX(1,1/3*$B128*r0/c0))</f>
        <v>0.992411494902293+3.82141046098333E-004i</v>
      </c>
      <c r="L128">
        <f>20*LOG(SQRT(6)*IMABS(K128))</f>
        <v>7.715348867275257</v>
      </c>
      <c r="M128">
        <f>IMARGUMENT(K128)/PI()*180</f>
        <v>0.02206248935090274</v>
      </c>
      <c r="N128">
        <f>SQRT(6)*(1-2/9*($B128*r0/c0)^2)/(1+(1/3*$B128*r0/c0)^2)</f>
        <v>2.4309017773832875</v>
      </c>
      <c r="O128">
        <f>SQRT(6)*(1/9*($B128*r0/c0)^3)/(1+(1/3*$B128*r0/c0)^2)</f>
        <v>0.0009360505727142738</v>
      </c>
      <c r="P128">
        <f t="shared" si="8"/>
        <v>7.715348867275259</v>
      </c>
      <c r="Q128">
        <f t="shared" si="9"/>
        <v>0.022062489350902107</v>
      </c>
    </row>
    <row r="129" spans="1:17" ht="12.75">
      <c r="A129">
        <v>560</v>
      </c>
      <c r="B129">
        <f t="shared" si="5"/>
        <v>3518.583772020568</v>
      </c>
      <c r="C129" t="str">
        <f>IMDIV(COMPLEX(1-1/3*($B129*r0/c0)^2,$B129*r0/c0),COMPLEX(1,1/3*$B129*r0/c0))</f>
        <v>0.997329720469891+0.103625928621507i</v>
      </c>
      <c r="D129">
        <f>20*LOG(IMABS(C129))</f>
        <v>0.02340999407346036</v>
      </c>
      <c r="E129">
        <f>IMARGUMENT(C129)/PI()*180</f>
        <v>5.9319393450287246</v>
      </c>
      <c r="F129">
        <f>1/(1+(1/3*$B129*r0/c0)^2)</f>
        <v>0.9973297204698914</v>
      </c>
      <c r="G129">
        <f>(2/3*$B129*r0/c0+1/9*($B129*r0/c0)^3)/(1+(1/3*$B129*r0/c0)^2)</f>
        <v>0.10362592862150785</v>
      </c>
      <c r="H129">
        <f t="shared" si="6"/>
        <v>0.023409994073465456</v>
      </c>
      <c r="I129">
        <f t="shared" si="7"/>
        <v>5.93193934502877</v>
      </c>
      <c r="K129" t="str">
        <f>IMDIV(COMPLEX(1-1/3*($B129*r0/c0)^2,1/3*$B129*r0/c0),COMPLEX(1,1/3*$B129*r0/c0))</f>
        <v>0.991989161409674+4.14511862708773E-004i</v>
      </c>
      <c r="L129">
        <f>20*LOG(SQRT(6)*IMABS(K129))</f>
        <v>7.711651802691773</v>
      </c>
      <c r="M129">
        <f>IMARGUMENT(K129)/PI()*180</f>
        <v>0.023941570969668292</v>
      </c>
      <c r="N129">
        <f>SQRT(6)*(1-2/9*($B129*r0/c0)^2)/(1+(1/3*$B129*r0/c0)^2)</f>
        <v>2.429867275825084</v>
      </c>
      <c r="O129">
        <f>SQRT(6)*(1/9*($B129*r0/c0)^3)/(1+(1/3*$B129*r0/c0)^2)</f>
        <v>0.001015342555967064</v>
      </c>
      <c r="P129">
        <f t="shared" si="8"/>
        <v>7.711651802691778</v>
      </c>
      <c r="Q129">
        <f t="shared" si="9"/>
        <v>0.02394157096966771</v>
      </c>
    </row>
    <row r="130" spans="1:17" ht="12.75">
      <c r="A130">
        <v>580</v>
      </c>
      <c r="B130">
        <f t="shared" si="5"/>
        <v>3644.24747816416</v>
      </c>
      <c r="C130" t="str">
        <f>IMDIV(COMPLEX(1-1/3*($B130*r0/c0)^2,$B130*r0/c0),COMPLEX(1,1/3*$B130*r0/c0))</f>
        <v>0.997136136240095+0.107337229185488i</v>
      </c>
      <c r="D130">
        <f>20*LOG(IMABS(C130))</f>
        <v>0.025123890607777033</v>
      </c>
      <c r="E130">
        <f>IMARGUMENT(C130)/PI()*180</f>
        <v>6.143975148119538</v>
      </c>
      <c r="F130">
        <f>1/(1+(1/3*$B130*r0/c0)^2)</f>
        <v>0.9971361362400957</v>
      </c>
      <c r="G130">
        <f>(2/3*$B130*r0/c0+1/9*($B130*r0/c0)^3)/(1+(1/3*$B130*r0/c0)^2)</f>
        <v>0.1073372291854876</v>
      </c>
      <c r="H130">
        <f t="shared" si="6"/>
        <v>0.02512389060778144</v>
      </c>
      <c r="I130">
        <f t="shared" si="7"/>
        <v>6.1439751481195115</v>
      </c>
      <c r="K130" t="str">
        <f>IMDIV(COMPLEX(1-1/3*($B130*r0/c0)^2,1/3*$B130*r0/c0),COMPLEX(1,1/3*$B130*r0/c0))</f>
        <v>0.991408408720287+4.60439483154611E-004i</v>
      </c>
      <c r="L130">
        <f>20*LOG(SQRT(6)*IMABS(K130))</f>
        <v>7.706565402442856</v>
      </c>
      <c r="M130">
        <f>IMARGUMENT(K130)/PI()*180</f>
        <v>0.026609858235145462</v>
      </c>
      <c r="N130">
        <f>SQRT(6)*(1-2/9*($B130*r0/c0)^2)/(1+(1/3*$B130*r0/c0)^2)</f>
        <v>2.4284447280693344</v>
      </c>
      <c r="O130">
        <f>SQRT(6)*(1/9*($B130*r0/c0)^3)/(1+(1/3*$B130*r0/c0)^2)</f>
        <v>0.0011278417911595806</v>
      </c>
      <c r="P130">
        <f t="shared" si="8"/>
        <v>7.706565402442854</v>
      </c>
      <c r="Q130">
        <f t="shared" si="9"/>
        <v>0.026609858235144845</v>
      </c>
    </row>
    <row r="131" spans="1:17" ht="12.75">
      <c r="A131">
        <v>600</v>
      </c>
      <c r="B131">
        <f t="shared" si="5"/>
        <v>3769.9111843077517</v>
      </c>
      <c r="C131" t="str">
        <f>IMDIV(COMPLEX(1-1/3*($B131*r0/c0)^2,$B131*r0/c0),COMPLEX(1,1/3*$B131*r0/c0))</f>
        <v>0.996935838717209+0.111049617419206i</v>
      </c>
      <c r="D131">
        <f>20*LOG(IMABS(C131))</f>
        <v>0.026899602693840438</v>
      </c>
      <c r="E131">
        <f>IMARGUMENT(C131)/PI()*180</f>
        <v>6.356028591319394</v>
      </c>
      <c r="F131">
        <f>1/(1+(1/3*$B131*r0/c0)^2)</f>
        <v>0.9969358387172088</v>
      </c>
      <c r="G131">
        <f>(2/3*$B131*r0/c0+1/9*($B131*r0/c0)^3)/(1+(1/3*$B131*r0/c0)^2)</f>
        <v>0.11104961741920616</v>
      </c>
      <c r="H131">
        <f t="shared" si="6"/>
        <v>0.02689960269383901</v>
      </c>
      <c r="I131">
        <f t="shared" si="7"/>
        <v>6.3560285913194035</v>
      </c>
      <c r="K131" t="str">
        <f>IMDIV(COMPLEX(1-1/3*($B131*r0/c0)^2,1/3*$B131*r0/c0),COMPLEX(1,1/3*$B131*r0/c0))</f>
        <v>0.990807516151627+5.09630112816918E-004i</v>
      </c>
      <c r="L131">
        <f>20*LOG(SQRT(6)*IMABS(K131))</f>
        <v>7.701299501508983</v>
      </c>
      <c r="M131">
        <f>IMARGUMENT(K131)/PI()*180</f>
        <v>0.02947055964566706</v>
      </c>
      <c r="N131">
        <f>SQRT(6)*(1-2/9*($B131*r0/c0)^2)/(1+(1/3*$B131*r0/c0)^2)</f>
        <v>2.426972847885887</v>
      </c>
      <c r="O131">
        <f>SQRT(6)*(1/9*($B131*r0/c0)^3)/(1+(1/3*$B131*r0/c0)^2)</f>
        <v>0.0012483337339585028</v>
      </c>
      <c r="P131">
        <f t="shared" si="8"/>
        <v>7.701299501508981</v>
      </c>
      <c r="Q131">
        <f t="shared" si="9"/>
        <v>0.029470559645667752</v>
      </c>
    </row>
    <row r="132" spans="1:17" ht="12.75">
      <c r="A132">
        <v>615</v>
      </c>
      <c r="B132">
        <f t="shared" si="5"/>
        <v>3864.1589639154454</v>
      </c>
      <c r="C132" t="str">
        <f>IMDIV(COMPLEX(1-1/3*($B132*r0/c0)^2,$B132*r0/c0),COMPLEX(1,1/3*$B132*r0/c0))</f>
        <v>0.996781214860406+0.113834644489426i</v>
      </c>
      <c r="D132">
        <f>20*LOG(IMABS(C132))</f>
        <v>0.028272055059527023</v>
      </c>
      <c r="E132">
        <f>IMARGUMENT(C132)/PI()*180</f>
        <v>6.515080473430054</v>
      </c>
      <c r="F132">
        <f>1/(1+(1/3*$B132*r0/c0)^2)</f>
        <v>0.9967812148604056</v>
      </c>
      <c r="G132">
        <f>(2/3*$B132*r0/c0+1/9*($B132*r0/c0)^3)/(1+(1/3*$B132*r0/c0)^2)</f>
        <v>0.11383464448942605</v>
      </c>
      <c r="H132">
        <f t="shared" si="6"/>
        <v>0.028272055059523182</v>
      </c>
      <c r="I132">
        <f t="shared" si="7"/>
        <v>6.51508047343006</v>
      </c>
      <c r="K132" t="str">
        <f>IMDIV(COMPLEX(1-1/3*($B132*r0/c0)^2,1/3*$B132*r0/c0),COMPLEX(1,1/3*$B132*r0/c0))</f>
        <v>0.990343644581218+5.48730769856495E-004i</v>
      </c>
      <c r="L132">
        <f>20*LOG(SQRT(6)*IMABS(K132))</f>
        <v>7.697232214936793</v>
      </c>
      <c r="M132">
        <f>IMARGUMENT(K132)/PI()*180</f>
        <v>0.03174650956397984</v>
      </c>
      <c r="N132">
        <f>SQRT(6)*(1-2/9*($B132*r0/c0)^2)/(1+(1/3*$B132*r0/c0)^2)</f>
        <v>2.4258365992321997</v>
      </c>
      <c r="O132">
        <f>SQRT(6)*(1/9*($B132*r0/c0)^3)/(1+(1/3*$B132*r0/c0)^2)</f>
        <v>0.0013441103923130689</v>
      </c>
      <c r="P132">
        <f t="shared" si="8"/>
        <v>7.697232214936784</v>
      </c>
      <c r="Q132">
        <f t="shared" si="9"/>
        <v>0.031746509563981486</v>
      </c>
    </row>
    <row r="133" spans="1:17" ht="12.75">
      <c r="A133">
        <v>630</v>
      </c>
      <c r="B133">
        <f t="shared" si="5"/>
        <v>3958.4067435231395</v>
      </c>
      <c r="C133" t="str">
        <f>IMDIV(COMPLEX(1-1/3*($B133*r0/c0)^2,$B133*r0/c0),COMPLEX(1,1/3*$B133*r0/c0))</f>
        <v>0.9966228228778+0.116620319525601i</v>
      </c>
      <c r="D133">
        <f>20*LOG(IMABS(C133))</f>
        <v>0.029679447411430637</v>
      </c>
      <c r="E133">
        <f>IMARGUMENT(C133)/PI()*180</f>
        <v>6.674142633940817</v>
      </c>
      <c r="F133">
        <f>1/(1+(1/3*$B133*r0/c0)^2)</f>
        <v>0.9966228228777996</v>
      </c>
      <c r="G133">
        <f>(2/3*$B133*r0/c0+1/9*($B133*r0/c0)^3)/(1+(1/3*$B133*r0/c0)^2)</f>
        <v>0.11662031952560103</v>
      </c>
      <c r="H133">
        <f t="shared" si="6"/>
        <v>0.029679447411425173</v>
      </c>
      <c r="I133">
        <f t="shared" si="7"/>
        <v>6.674142633940822</v>
      </c>
      <c r="K133" t="str">
        <f>IMDIV(COMPLEX(1-1/3*($B133*r0/c0)^2,1/3*$B133*r0/c0),COMPLEX(1,1/3*$B133*r0/c0))</f>
        <v>0.989868468633399+5.89775324761317E-004i</v>
      </c>
      <c r="L133">
        <f>20*LOG(SQRT(6)*IMABS(K133))</f>
        <v>7.693063853824843</v>
      </c>
      <c r="M133">
        <f>IMARGUMENT(K133)/PI()*180</f>
        <v>0.0341374981040162</v>
      </c>
      <c r="N133">
        <f>SQRT(6)*(1-2/9*($B133*r0/c0)^2)/(1+(1/3*$B133*r0/c0)^2)</f>
        <v>2.4246726606220017</v>
      </c>
      <c r="O133">
        <f>SQRT(6)*(1/9*($B133*r0/c0)^3)/(1+(1/3*$B133*r0/c0)^2)</f>
        <v>0.0014446486085495224</v>
      </c>
      <c r="P133">
        <f t="shared" si="8"/>
        <v>7.693063853824842</v>
      </c>
      <c r="Q133">
        <f t="shared" si="9"/>
        <v>0.03413749810401761</v>
      </c>
    </row>
    <row r="134" spans="1:17" ht="12.75">
      <c r="A134">
        <v>650</v>
      </c>
      <c r="B134">
        <f t="shared" si="5"/>
        <v>4084.070449666731</v>
      </c>
      <c r="C134" t="str">
        <f>IMDIV(COMPLEX(1-1/3*($B134*r0/c0)^2,$B134*r0/c0),COMPLEX(1,1/3*$B134*r0/c0))</f>
        <v>0.996405778299185+0.120335587558402i</v>
      </c>
      <c r="D134">
        <f>20*LOG(IMABS(C134))</f>
        <v>0.03161045152604013</v>
      </c>
      <c r="E134">
        <f>IMARGUMENT(C134)/PI()*180</f>
        <v>6.886241743408074</v>
      </c>
      <c r="F134">
        <f>1/(1+(1/3*$B134*r0/c0)^2)</f>
        <v>0.9964057782991855</v>
      </c>
      <c r="G134">
        <f>(2/3*$B134*r0/c0+1/9*($B134*r0/c0)^3)/(1+(1/3*$B134*r0/c0)^2)</f>
        <v>0.12033558755840158</v>
      </c>
      <c r="H134">
        <f t="shared" si="6"/>
        <v>0.03161045152604495</v>
      </c>
      <c r="I134">
        <f t="shared" si="7"/>
        <v>6.886241743408046</v>
      </c>
      <c r="K134" t="str">
        <f>IMDIV(COMPLEX(1-1/3*($B134*r0/c0)^2,1/3*$B134*r0/c0),COMPLEX(1,1/3*$B134*r0/c0))</f>
        <v>0.989217334897557+6.47605351669729E-004i</v>
      </c>
      <c r="L134">
        <f>20*LOG(SQRT(6)*IMABS(K134))</f>
        <v>7.687348730516955</v>
      </c>
      <c r="M134">
        <f>IMARGUMENT(K134)/PI()*180</f>
        <v>0.037509500522157305</v>
      </c>
      <c r="N134">
        <f>SQRT(6)*(1-2/9*($B134*r0/c0)^2)/(1+(1/3*$B134*r0/c0)^2)</f>
        <v>2.4230777152148772</v>
      </c>
      <c r="O134">
        <f>SQRT(6)*(1/9*($B134*r0/c0)^3)/(1+(1/3*$B134*r0/c0)^2)</f>
        <v>0.0015863026662864476</v>
      </c>
      <c r="P134">
        <f t="shared" si="8"/>
        <v>7.687348730516953</v>
      </c>
      <c r="Q134">
        <f t="shared" si="9"/>
        <v>0.03750950052215622</v>
      </c>
    </row>
    <row r="135" spans="1:17" ht="12.75">
      <c r="A135">
        <v>670</v>
      </c>
      <c r="B135">
        <f t="shared" si="5"/>
        <v>4209.734155810323</v>
      </c>
      <c r="C135" t="str">
        <f>IMDIV(COMPLEX(1-1/3*($B135*r0/c0)^2,$B135*r0/c0),COMPLEX(1,1/3*$B135*r0/c0))</f>
        <v>0.996182050068755+0.124052071556638i</v>
      </c>
      <c r="D135">
        <f>20*LOG(IMABS(C135))</f>
        <v>0.033603886879950445</v>
      </c>
      <c r="E135">
        <f>IMARGUMENT(C135)/PI()*180</f>
        <v>7.098359681968669</v>
      </c>
      <c r="F135">
        <f>1/(1+(1/3*$B135*r0/c0)^2)</f>
        <v>0.9961820500687544</v>
      </c>
      <c r="G135">
        <f>(2/3*$B135*r0/c0+1/9*($B135*r0/c0)^3)/(1+(1/3*$B135*r0/c0)^2)</f>
        <v>0.124052071556638</v>
      </c>
      <c r="H135">
        <f t="shared" si="6"/>
        <v>0.03360388687994459</v>
      </c>
      <c r="I135">
        <f t="shared" si="7"/>
        <v>7.098359681968674</v>
      </c>
      <c r="K135" t="str">
        <f>IMDIV(COMPLEX(1-1/3*($B135*r0/c0)^2,1/3*$B135*r0/c0),COMPLEX(1,1/3*$B135*r0/c0))</f>
        <v>0.988546150206263+7.09083274885499E-004i</v>
      </c>
      <c r="L135">
        <f>20*LOG(SQRT(6)*IMABS(K135))</f>
        <v>7.681453720954721</v>
      </c>
      <c r="M135">
        <f>IMARGUMENT(K135)/PI()*180</f>
        <v>0.04109820466947588</v>
      </c>
      <c r="N135">
        <f>SQRT(6)*(1-2/9*($B135*r0/c0)^2)/(1+(1/3*$B135*r0/c0)^2)</f>
        <v>2.42143365519804</v>
      </c>
      <c r="O135">
        <f>SQRT(6)*(1/9*($B135*r0/c0)^3)/(1+(1/3*$B135*r0/c0)^2)</f>
        <v>0.0017368922086111803</v>
      </c>
      <c r="P135">
        <f t="shared" si="8"/>
        <v>7.681453720954722</v>
      </c>
      <c r="Q135">
        <f t="shared" si="9"/>
        <v>0.04109820466947695</v>
      </c>
    </row>
    <row r="136" spans="1:17" ht="12.75">
      <c r="A136">
        <v>690</v>
      </c>
      <c r="B136">
        <f t="shared" si="5"/>
        <v>4335.397861953915</v>
      </c>
      <c r="C136" t="str">
        <f>IMDIV(COMPLEX(1-1/3*($B136*r0/c0)^2,$B136*r0/c0),COMPLEX(1,1/3*$B136*r0/c0))</f>
        <v>0.995951647253362+0.127769807996324i</v>
      </c>
      <c r="D136">
        <f>20*LOG(IMABS(C136))</f>
        <v>0.03565994052836723</v>
      </c>
      <c r="E136">
        <f>IMARGUMENT(C136)/PI()*180</f>
        <v>7.310496733178481</v>
      </c>
      <c r="F136">
        <f>1/(1+(1/3*$B136*r0/c0)^2)</f>
        <v>0.9959516472533616</v>
      </c>
      <c r="G136">
        <f>(2/3*$B136*r0/c0+1/9*($B136*r0/c0)^3)/(1+(1/3*$B136*r0/c0)^2)</f>
        <v>0.12776980799632415</v>
      </c>
      <c r="H136">
        <f t="shared" si="6"/>
        <v>0.03565994052836262</v>
      </c>
      <c r="I136">
        <f t="shared" si="7"/>
        <v>7.31049673317849</v>
      </c>
      <c r="K136" t="str">
        <f>IMDIV(COMPLEX(1-1/3*($B136*r0/c0)^2,1/3*$B136*r0/c0),COMPLEX(1,1/3*$B136*r0/c0))</f>
        <v>0.987854941760085+7.74318522450485E-004i</v>
      </c>
      <c r="L136">
        <f>20*LOG(SQRT(6)*IMABS(K136))</f>
        <v>7.6753787072586395</v>
      </c>
      <c r="M136">
        <f>IMARGUMENT(K136)/PI()*180</f>
        <v>0.04491061629974707</v>
      </c>
      <c r="N136">
        <f>SQRT(6)*(1-2/9*($B136*r0/c0)^2)/(1+(1/3*$B136*r0/c0)^2)</f>
        <v>2.4197405471990017</v>
      </c>
      <c r="O136">
        <f>SQRT(6)*(1/9*($B136*r0/c0)^3)/(1+(1/3*$B136*r0/c0)^2)</f>
        <v>0.001896685278389531</v>
      </c>
      <c r="P136">
        <f t="shared" si="8"/>
        <v>7.6753787072586395</v>
      </c>
      <c r="Q136">
        <f t="shared" si="9"/>
        <v>0.04491061629974807</v>
      </c>
    </row>
    <row r="137" spans="1:17" ht="12.75">
      <c r="A137">
        <v>710</v>
      </c>
      <c r="B137">
        <f t="shared" si="5"/>
        <v>4461.061568097506</v>
      </c>
      <c r="C137" t="str">
        <f>IMDIV(COMPLEX(1-1/3*($B137*r0/c0)^2,$B137*r0/c0),COMPLEX(1,1/3*$B137*r0/c0))</f>
        <v>0.995714579183959+0.131488833269127i</v>
      </c>
      <c r="D137">
        <f>20*LOG(IMABS(C137))</f>
        <v>0.03777880434939397</v>
      </c>
      <c r="E137">
        <f>IMARGUMENT(C137)/PI()*180</f>
        <v>7.522653154353656</v>
      </c>
      <c r="F137">
        <f>1/(1+(1/3*$B137*r0/c0)^2)</f>
        <v>0.9957145791839599</v>
      </c>
      <c r="G137">
        <f>(2/3*$B137*r0/c0+1/9*($B137*r0/c0)^3)/(1+(1/3*$B137*r0/c0)^2)</f>
        <v>0.1314888332691261</v>
      </c>
      <c r="H137">
        <f t="shared" si="6"/>
        <v>0.03777880434940055</v>
      </c>
      <c r="I137">
        <f t="shared" si="7"/>
        <v>7.5226531543536</v>
      </c>
      <c r="K137" t="str">
        <f>IMDIV(COMPLEX(1-1/3*($B137*r0/c0)^2,1/3*$B137*r0/c0),COMPLEX(1,1/3*$B137*r0/c0))</f>
        <v>0.987143737551879+8.43420269363063E-004i</v>
      </c>
      <c r="L137">
        <f>20*LOG(SQRT(6)*IMABS(K137))</f>
        <v>7.669123568149124</v>
      </c>
      <c r="M137">
        <f>IMARGUMENT(K137)/PI()*180</f>
        <v>0.04895377257933906</v>
      </c>
      <c r="N137">
        <f>SQRT(6)*(1-2/9*($B137*r0/c0)^2)/(1+(1/3*$B137*r0/c0)^2)</f>
        <v>2.417998459785978</v>
      </c>
      <c r="O137">
        <f>SQRT(6)*(1/9*($B137*r0/c0)^3)/(1+(1/3*$B137*r0/c0)^2)</f>
        <v>0.0020659492986601713</v>
      </c>
      <c r="P137">
        <f t="shared" si="8"/>
        <v>7.6691235681491285</v>
      </c>
      <c r="Q137">
        <f t="shared" si="9"/>
        <v>0.04895377257933722</v>
      </c>
    </row>
    <row r="138" spans="1:17" ht="12.75">
      <c r="A138">
        <v>730</v>
      </c>
      <c r="B138">
        <f t="shared" si="5"/>
        <v>4586.725274241098</v>
      </c>
      <c r="C138" t="str">
        <f>IMDIV(COMPLEX(1-1/3*($B138*r0/c0)^2,$B138*r0/c0),COMPLEX(1,1/3*$B138*r0/c0))</f>
        <v>0.995470855454658+0.135209183679985i</v>
      </c>
      <c r="D138">
        <f>20*LOG(IMABS(C138))</f>
        <v>0.03996067496970833</v>
      </c>
      <c r="E138">
        <f>IMARGUMENT(C138)/PI()*180</f>
        <v>7.734829175884227</v>
      </c>
      <c r="F138">
        <f>1/(1+(1/3*$B138*r0/c0)^2)</f>
        <v>0.9954708554546582</v>
      </c>
      <c r="G138">
        <f>(2/3*$B138*r0/c0+1/9*($B138*r0/c0)^3)/(1+(1/3*$B138*r0/c0)^2)</f>
        <v>0.1352091836799854</v>
      </c>
      <c r="H138">
        <f t="shared" si="6"/>
        <v>0.039960674969709314</v>
      </c>
      <c r="I138">
        <f t="shared" si="7"/>
        <v>7.734829175884246</v>
      </c>
      <c r="K138" t="str">
        <f>IMDIV(COMPLEX(1-1/3*($B138*r0/c0)^2,1/3*$B138*r0/c0),COMPLEX(1,1/3*$B138*r0/c0))</f>
        <v>0.986412566363975+9.16497430447502E-004i</v>
      </c>
      <c r="L138">
        <f>20*LOG(SQRT(6)*IMABS(K138))</f>
        <v>7.662688178963969</v>
      </c>
      <c r="M138">
        <f>IMARGUMENT(K138)/PI()*180</f>
        <v>0.05323474312815012</v>
      </c>
      <c r="N138">
        <f>SQRT(6)*(1-2/9*($B138*r0/c0)^2)/(1+(1/3*$B138*r0/c0)^2)</f>
        <v>2.4162074634609865</v>
      </c>
      <c r="O138">
        <f>SQRT(6)*(1/9*($B138*r0/c0)^3)/(1+(1/3*$B138*r0/c0)^2)</f>
        <v>0.0022449510551683398</v>
      </c>
      <c r="P138">
        <f t="shared" si="8"/>
        <v>7.662688178963965</v>
      </c>
      <c r="Q138">
        <f t="shared" si="9"/>
        <v>0.0532347431281512</v>
      </c>
    </row>
    <row r="139" spans="1:17" ht="12.75">
      <c r="A139">
        <v>750</v>
      </c>
      <c r="B139">
        <f t="shared" si="5"/>
        <v>4712.38898038469</v>
      </c>
      <c r="C139" t="str">
        <f>IMDIV(COMPLEX(1-1/3*($B139*r0/c0)^2,$B139*r0/c0),COMPLEX(1,1/3*$B139*r0/c0))</f>
        <v>0.995220485921758+0.138930895444754i</v>
      </c>
      <c r="D139">
        <f>20*LOG(IMABS(C139))</f>
        <v>0.042205753688225295</v>
      </c>
      <c r="E139">
        <f>IMARGUMENT(C139)/PI()*180</f>
        <v>7.947025000557146</v>
      </c>
      <c r="F139">
        <f>1/(1+(1/3*$B139*r0/c0)^2)</f>
        <v>0.9952204859217578</v>
      </c>
      <c r="G139">
        <f>(2/3*$B139*r0/c0+1/9*($B139*r0/c0)^3)/(1+(1/3*$B139*r0/c0)^2)</f>
        <v>0.13893089544475415</v>
      </c>
      <c r="H139">
        <f t="shared" si="6"/>
        <v>0.04220575368822253</v>
      </c>
      <c r="I139">
        <f t="shared" si="7"/>
        <v>7.947025000557156</v>
      </c>
      <c r="K139" t="str">
        <f>IMDIV(COMPLEX(1-1/3*($B139*r0/c0)^2,1/3*$B139*r0/c0),COMPLEX(1,1/3*$B139*r0/c0))</f>
        <v>0.985661457765273+9.9365865326038E-004i</v>
      </c>
      <c r="L139">
        <f>20*LOG(SQRT(6)*IMABS(K139))</f>
        <v>7.656072411676526</v>
      </c>
      <c r="M139">
        <f>IMARGUMENT(K139)/PI()*180</f>
        <v>0.057760631069904665</v>
      </c>
      <c r="N139">
        <f>SQRT(6)*(1-2/9*($B139*r0/c0)^2)/(1+(1/3*$B139*r0/c0)^2)</f>
        <v>2.4143676306527517</v>
      </c>
      <c r="O139">
        <f>SQRT(6)*(1/9*($B139*r0/c0)^3)/(1+(1/3*$B139*r0/c0)^2)</f>
        <v>0.0024339566789890917</v>
      </c>
      <c r="P139">
        <f t="shared" si="8"/>
        <v>7.65607241167653</v>
      </c>
      <c r="Q139">
        <f t="shared" si="9"/>
        <v>0.057760631069905706</v>
      </c>
    </row>
    <row r="140" spans="1:17" ht="12.75">
      <c r="A140">
        <v>775</v>
      </c>
      <c r="B140">
        <f t="shared" si="5"/>
        <v>4869.468613064179</v>
      </c>
      <c r="C140" t="str">
        <f>IMDIV(COMPLEX(1-1/3*($B140*r0/c0)^2,$B140*r0/c0),COMPLEX(1,1/3*$B140*r0/c0))</f>
        <v>0.994898193782492+0.143585004579036i</v>
      </c>
      <c r="D140">
        <f>20*LOG(IMABS(C140))</f>
        <v>0.04510130257049251</v>
      </c>
      <c r="E140">
        <f>IMARGUMENT(C140)/PI()*180</f>
        <v>8.212297892683344</v>
      </c>
      <c r="F140">
        <f>1/(1+(1/3*$B140*r0/c0)^2)</f>
        <v>0.9948981937824914</v>
      </c>
      <c r="G140">
        <f>(2/3*$B140*r0/c0+1/9*($B140*r0/c0)^3)/(1+(1/3*$B140*r0/c0)^2)</f>
        <v>0.14358500457903606</v>
      </c>
      <c r="H140">
        <f t="shared" si="6"/>
        <v>0.04510130257048704</v>
      </c>
      <c r="I140">
        <f t="shared" si="7"/>
        <v>8.21229789268335</v>
      </c>
      <c r="K140" t="str">
        <f>IMDIV(COMPLEX(1-1/3*($B140*r0/c0)^2,1/3*$B140*r0/c0),COMPLEX(1,1/3*$B140*r0/c0))</f>
        <v>0.984694581347475+1.09601846673941E-003i</v>
      </c>
      <c r="L140">
        <f>20*LOG(SQRT(6)*IMABS(K140))</f>
        <v>7.647548845407087</v>
      </c>
      <c r="M140">
        <f>IMARGUMENT(K140)/PI()*180</f>
        <v>0.06377328327907088</v>
      </c>
      <c r="N140">
        <f>SQRT(6)*(1-2/9*($B140*r0/c0)^2)/(1+(1/3*$B140*r0/c0)^2)</f>
        <v>2.411999276784814</v>
      </c>
      <c r="O140">
        <f>SQRT(6)*(1/9*($B140*r0/c0)^3)/(1+(1/3*$B140*r0/c0)^2)</f>
        <v>0.002684685992179172</v>
      </c>
      <c r="P140">
        <f t="shared" si="8"/>
        <v>7.647548845407083</v>
      </c>
      <c r="Q140">
        <f t="shared" si="9"/>
        <v>0.06377328327907192</v>
      </c>
    </row>
    <row r="141" spans="1:17" ht="12.75">
      <c r="A141">
        <v>800</v>
      </c>
      <c r="B141">
        <f t="shared" si="5"/>
        <v>5026.548245743669</v>
      </c>
      <c r="C141" t="str">
        <f>IMDIV(COMPLEX(1-1/3*($B141*r0/c0)^2,$B141*r0/c0),COMPLEX(1,1/3*$B141*r0/c0))</f>
        <v>0.994565553734913+0.148241367615114i</v>
      </c>
      <c r="D141">
        <f>20*LOG(IMABS(C141))</f>
        <v>0.04809634817498609</v>
      </c>
      <c r="E141">
        <f>IMARGUMENT(C141)/PI()*180</f>
        <v>8.47760227487652</v>
      </c>
      <c r="F141">
        <f>1/(1+(1/3*$B141*r0/c0)^2)</f>
        <v>0.9945655537349127</v>
      </c>
      <c r="G141">
        <f>(2/3*$B141*r0/c0+1/9*($B141*r0/c0)^3)/(1+(1/3*$B141*r0/c0)^2)</f>
        <v>0.14824136761511325</v>
      </c>
      <c r="H141">
        <f t="shared" si="6"/>
        <v>0.048096348174983476</v>
      </c>
      <c r="I141">
        <f t="shared" si="7"/>
        <v>8.477602274876483</v>
      </c>
      <c r="K141" t="str">
        <f>IMDIV(COMPLEX(1-1/3*($B141*r0/c0)^2,1/3*$B141*r0/c0),COMPLEX(1,1/3*$B141*r0/c0))</f>
        <v>0.983696661204738+1.20513998560422E-003i</v>
      </c>
      <c r="L141">
        <f>20*LOG(SQRT(6)*IMABS(K141))</f>
        <v>7.638742968953957</v>
      </c>
      <c r="M141">
        <f>IMARGUMENT(K141)/PI()*180</f>
        <v>0.07019379354967563</v>
      </c>
      <c r="N141">
        <f>SQRT(6)*(1-2/9*($B141*r0/c0)^2)/(1+(1/3*$B141*r0/c0)^2)</f>
        <v>2.409554881631065</v>
      </c>
      <c r="O141">
        <f>SQRT(6)*(1/9*($B141*r0/c0)^3)/(1+(1/3*$B141*r0/c0)^2)</f>
        <v>0.002951978033355466</v>
      </c>
      <c r="P141">
        <f t="shared" si="8"/>
        <v>7.638742968953958</v>
      </c>
      <c r="Q141">
        <f t="shared" si="9"/>
        <v>0.0701937935496771</v>
      </c>
    </row>
    <row r="142" spans="1:17" ht="12.75">
      <c r="A142">
        <v>825</v>
      </c>
      <c r="B142">
        <f aca="true" t="shared" si="10" ref="B142:B205">2*PI()*A142</f>
        <v>5183.627878423159</v>
      </c>
      <c r="C142" t="str">
        <f>IMDIV(COMPLEX(1-1/3*($B142*r0/c0)^2,$B142*r0/c0),COMPLEX(1,1/3*$B142*r0/c0))</f>
        <v>0.994222586743207+0.152900054665726i</v>
      </c>
      <c r="D142">
        <f>20*LOG(IMABS(C142))</f>
        <v>0.05119131330068326</v>
      </c>
      <c r="E142">
        <f>IMARGUMENT(C142)/PI()*180</f>
        <v>8.74293835161906</v>
      </c>
      <c r="F142">
        <f>1/(1+(1/3*$B142*r0/c0)^2)</f>
        <v>0.9942225867432061</v>
      </c>
      <c r="G142">
        <f>(2/3*$B142*r0/c0+1/9*($B142*r0/c0)^3)/(1+(1/3*$B142*r0/c0)^2)</f>
        <v>0.15290005466572654</v>
      </c>
      <c r="H142">
        <f aca="true" t="shared" si="11" ref="H142:H205">10*LOG10(F142^2+G142^2)</f>
        <v>0.05119131330067721</v>
      </c>
      <c r="I142">
        <f aca="true" t="shared" si="12" ref="I142:I205">ATAN2(F142,G142)/PI()*180</f>
        <v>8.742938351619097</v>
      </c>
      <c r="K142" t="str">
        <f>IMDIV(COMPLEX(1-1/3*($B142*r0/c0)^2,1/3*$B142*r0/c0),COMPLEX(1,1/3*$B142*r0/c0))</f>
        <v>0.982667760229619+1.32123354807738E-003i</v>
      </c>
      <c r="L142">
        <f>20*LOG(SQRT(6)*IMABS(K142))</f>
        <v>7.629654510376325</v>
      </c>
      <c r="M142">
        <f>IMARGUMENT(K142)/PI()*180</f>
        <v>0.0770362715688235</v>
      </c>
      <c r="N142">
        <f>SQRT(6)*(1-2/9*($B142*r0/c0)^2)/(1+(1/3*$B142*r0/c0)^2)</f>
        <v>2.4070345992461695</v>
      </c>
      <c r="O142">
        <f>SQRT(6)*(1/9*($B142*r0/c0)^3)/(1+(1/3*$B142*r0/c0)^2)</f>
        <v>0.003236348023836658</v>
      </c>
      <c r="P142">
        <f aca="true" t="shared" si="13" ref="P142:P205">10*LOG10(N142^2+O142^2)</f>
        <v>7.629654510376319</v>
      </c>
      <c r="Q142">
        <f aca="true" t="shared" si="14" ref="Q142:Q205">ATAN2(N142,O142)/PI()*180</f>
        <v>0.07703627156882573</v>
      </c>
    </row>
    <row r="143" spans="1:17" ht="12.75">
      <c r="A143">
        <v>850</v>
      </c>
      <c r="B143">
        <f t="shared" si="10"/>
        <v>5340.707511102648</v>
      </c>
      <c r="C143" t="str">
        <f>IMDIV(COMPLEX(1-1/3*($B143*r0/c0)^2,$B143*r0/c0),COMPLEX(1,1/3*$B143*r0/c0))</f>
        <v>0.993869314400304+0.157561135600526i</v>
      </c>
      <c r="D143">
        <f>20*LOG(IMABS(C143))</f>
        <v>0.05438663125670125</v>
      </c>
      <c r="E143">
        <f>IMARGUMENT(C143)/PI()*180</f>
        <v>9.008306252833302</v>
      </c>
      <c r="F143">
        <f>1/(1+(1/3*$B143*r0/c0)^2)</f>
        <v>0.9938693144003045</v>
      </c>
      <c r="G143">
        <f>(2/3*$B143*r0/c0+1/9*($B143*r0/c0)^3)/(1+(1/3*$B143*r0/c0)^2)</f>
        <v>0.15756113560052643</v>
      </c>
      <c r="H143">
        <f t="shared" si="11"/>
        <v>0.05438663125670466</v>
      </c>
      <c r="I143">
        <f t="shared" si="12"/>
        <v>9.008306252833323</v>
      </c>
      <c r="K143" t="str">
        <f>IMDIV(COMPLEX(1-1/3*($B143*r0/c0)^2,1/3*$B143*r0/c0),COMPLEX(1,1/3*$B143*r0/c0))</f>
        <v>0.981607943200913+1.44450876311046E-003i</v>
      </c>
      <c r="L143">
        <f>20*LOG(SQRT(6)*IMABS(K143))</f>
        <v>7.620283189746938</v>
      </c>
      <c r="M143">
        <f>IMARGUMENT(K143)/PI()*180</f>
        <v>0.0843149206629838</v>
      </c>
      <c r="N143">
        <f>SQRT(6)*(1-2/9*($B143*r0/c0)^2)/(1+(1/3*$B143*r0/c0)^2)</f>
        <v>2.4044385883051294</v>
      </c>
      <c r="O143">
        <f>SQRT(6)*(1/9*($B143*r0/c0)^3)/(1+(1/3*$B143*r0/c0)^2)</f>
        <v>0.0035383093985994003</v>
      </c>
      <c r="P143">
        <f t="shared" si="13"/>
        <v>7.6202831897469405</v>
      </c>
      <c r="Q143">
        <f t="shared" si="14"/>
        <v>0.08431492066298171</v>
      </c>
    </row>
    <row r="144" spans="1:17" ht="12.75">
      <c r="A144">
        <v>875</v>
      </c>
      <c r="B144">
        <f t="shared" si="10"/>
        <v>5497.787143782138</v>
      </c>
      <c r="C144" t="str">
        <f>IMDIV(COMPLEX(1-1/3*($B144*r0/c0)^2,$B144*r0/c0),COMPLEX(1,1/3*$B144*r0/c0))</f>
        <v>0.993505758924515+0.162224680039084i</v>
      </c>
      <c r="D144">
        <f>20*LOG(IMABS(C144))</f>
        <v>0.05768274559686297</v>
      </c>
      <c r="E144">
        <f>IMARGUMENT(C144)/PI()*180</f>
        <v>9.273706031973084</v>
      </c>
      <c r="F144">
        <f>1/(1+(1/3*$B144*r0/c0)^2)</f>
        <v>0.9935057589245152</v>
      </c>
      <c r="G144">
        <f>(2/3*$B144*r0/c0+1/9*($B144*r0/c0)^3)/(1+(1/3*$B144*r0/c0)^2)</f>
        <v>0.16222468003908377</v>
      </c>
      <c r="H144">
        <f t="shared" si="11"/>
        <v>0.05768274559686568</v>
      </c>
      <c r="I144">
        <f t="shared" si="12"/>
        <v>9.273706031973068</v>
      </c>
      <c r="K144" t="str">
        <f>IMDIV(COMPLEX(1-1/3*($B144*r0/c0)^2,1/3*$B144*r0/c0),COMPLEX(1,1/3*$B144*r0/c0))</f>
        <v>0.980517276773546+1.57517448941568E-003i</v>
      </c>
      <c r="L144">
        <f>20*LOG(SQRT(6)*IMABS(K144))</f>
        <v>7.610628719223735</v>
      </c>
      <c r="M144">
        <f>IMARGUMENT(K144)/PI()*180</f>
        <v>0.09204404118082818</v>
      </c>
      <c r="N144">
        <f>SQRT(6)*(1-2/9*($B144*r0/c0)^2)/(1+(1/3*$B144*r0/c0)^2)</f>
        <v>2.4017670120784946</v>
      </c>
      <c r="O144">
        <f>SQRT(6)*(1/9*($B144*r0/c0)^3)/(1+(1/3*$B144*r0/c0)^2)</f>
        <v>0.0038583737549174064</v>
      </c>
      <c r="P144">
        <f t="shared" si="13"/>
        <v>7.610628719223733</v>
      </c>
      <c r="Q144">
        <f t="shared" si="14"/>
        <v>0.09204404118082748</v>
      </c>
    </row>
    <row r="145" spans="1:17" ht="12.75">
      <c r="A145">
        <v>900</v>
      </c>
      <c r="B145">
        <f t="shared" si="10"/>
        <v>5654.8667764616275</v>
      </c>
      <c r="C145" t="str">
        <f>IMDIV(COMPLEX(1-1/3*($B145*r0/c0)^2,$B145*r0/c0),COMPLEX(1,1/3*$B145*r0/c0))</f>
        <v>0.993131943156057+0.166890757343955i</v>
      </c>
      <c r="D145">
        <f>20*LOG(IMABS(C145))</f>
        <v>0.06108010984716293</v>
      </c>
      <c r="E145">
        <f>IMARGUMENT(C145)/PI()*180</f>
        <v>9.53913766415489</v>
      </c>
      <c r="F145">
        <f>1/(1+(1/3*$B145*r0/c0)^2)</f>
        <v>0.9931319431560566</v>
      </c>
      <c r="G145">
        <f>(2/3*$B145*r0/c0+1/9*($B145*r0/c0)^3)/(1+(1/3*$B145*r0/c0)^2)</f>
        <v>0.16689075734395473</v>
      </c>
      <c r="H145">
        <f t="shared" si="11"/>
        <v>0.061080109847157366</v>
      </c>
      <c r="I145">
        <f t="shared" si="12"/>
        <v>9.53913766415488</v>
      </c>
      <c r="K145" t="str">
        <f>IMDIV(COMPLEX(1-1/3*($B145*r0/c0)^2,1/3*$B145*r0/c0),COMPLEX(1,1/3*$B145*r0/c0))</f>
        <v>0.97939582946817+1.71343881466174E-003i</v>
      </c>
      <c r="L145">
        <f>20*LOG(SQRT(6)*IMABS(K145))</f>
        <v>7.600690803125283</v>
      </c>
      <c r="M145">
        <f>IMARGUMENT(K145)/PI()*180</f>
        <v>0.10023803391969556</v>
      </c>
      <c r="N145">
        <f>SQRT(6)*(1-2/9*($B145*r0/c0)^2)/(1+(1/3*$B145*r0/c0)^2)</f>
        <v>2.3990200384069036</v>
      </c>
      <c r="O145">
        <f>SQRT(6)*(1/9*($B145*r0/c0)^3)/(1+(1/3*$B145*r0/c0)^2)</f>
        <v>0.004197050801400498</v>
      </c>
      <c r="P145">
        <f t="shared" si="13"/>
        <v>7.600690803125278</v>
      </c>
      <c r="Q145">
        <f t="shared" si="14"/>
        <v>0.1002380339196956</v>
      </c>
    </row>
    <row r="146" spans="1:17" ht="12.75">
      <c r="A146">
        <v>925</v>
      </c>
      <c r="B146">
        <f t="shared" si="10"/>
        <v>5811.946409141117</v>
      </c>
      <c r="C146" t="str">
        <f>IMDIV(COMPLEX(1-1/3*($B146*r0/c0)^2,$B146*r0/c0),COMPLEX(1,1/3*$B146*r0/c0))</f>
        <v>0.9927478905535+0.171559436613802i</v>
      </c>
      <c r="D146">
        <f>20*LOG(IMABS(C146))</f>
        <v>0.06457918722642798</v>
      </c>
      <c r="E146">
        <f>IMARGUMENT(C146)/PI()*180</f>
        <v>9.804601044328637</v>
      </c>
      <c r="F146">
        <f>1/(1+(1/3*$B146*r0/c0)^2)</f>
        <v>0.9927478905534994</v>
      </c>
      <c r="G146">
        <f>(2/3*$B146*r0/c0+1/9*($B146*r0/c0)^3)/(1+(1/3*$B146*r0/c0)^2)</f>
        <v>0.1715594366138018</v>
      </c>
      <c r="H146">
        <f t="shared" si="11"/>
        <v>0.06457918722642388</v>
      </c>
      <c r="I146">
        <f t="shared" si="12"/>
        <v>9.804601044328631</v>
      </c>
      <c r="K146" t="str">
        <f>IMDIV(COMPLEX(1-1/3*($B146*r0/c0)^2,1/3*$B146*r0/c0),COMPLEX(1,1/3*$B146*r0/c0))</f>
        <v>0.978243671660499+1.85950903483618E-003i</v>
      </c>
      <c r="L146">
        <f>20*LOG(SQRT(6)*IMABS(K146))</f>
        <v>7.59046913801048</v>
      </c>
      <c r="M146">
        <f>IMARGUMENT(K146)/PI()*180</f>
        <v>0.10891140359710305</v>
      </c>
      <c r="N146">
        <f>SQRT(6)*(1-2/9*($B146*r0/c0)^2)/(1+(1/3*$B146*r0/c0)^2)</f>
        <v>2.3961978396749455</v>
      </c>
      <c r="O146">
        <f>SQRT(6)*(1/9*($B146*r0/c0)^3)/(1+(1/3*$B146*r0/c0)^2)</f>
        <v>0.0045548483074439325</v>
      </c>
      <c r="P146">
        <f t="shared" si="13"/>
        <v>7.590469138010475</v>
      </c>
      <c r="Q146">
        <f t="shared" si="14"/>
        <v>0.1089114035971046</v>
      </c>
    </row>
    <row r="147" spans="1:17" ht="12.75">
      <c r="A147">
        <v>950</v>
      </c>
      <c r="B147">
        <f t="shared" si="10"/>
        <v>5969.026041820607</v>
      </c>
      <c r="C147" t="str">
        <f>IMDIV(COMPLEX(1-1/3*($B147*r0/c0)^2,$B147*r0/c0),COMPLEX(1,1/3*$B147*r0/c0))</f>
        <v>0.992353625190122+0.176230786676572i</v>
      </c>
      <c r="D147">
        <f>20*LOG(IMABS(C147))</f>
        <v>0.0681804503602656</v>
      </c>
      <c r="E147">
        <f>IMARGUMENT(C147)/PI()*180</f>
        <v>10.070095985489099</v>
      </c>
      <c r="F147">
        <f>1/(1+(1/3*$B147*r0/c0)^2)</f>
        <v>0.9923536251901224</v>
      </c>
      <c r="G147">
        <f>(2/3*$B147*r0/c0+1/9*($B147*r0/c0)^3)/(1+(1/3*$B147*r0/c0)^2)</f>
        <v>0.176230786676572</v>
      </c>
      <c r="H147">
        <f t="shared" si="11"/>
        <v>0.06818045036026893</v>
      </c>
      <c r="I147">
        <f t="shared" si="12"/>
        <v>10.070095985489093</v>
      </c>
      <c r="K147" t="str">
        <f>IMDIV(COMPLEX(1-1/3*($B147*r0/c0)^2,1/3*$B147*r0/c0),COMPLEX(1,1/3*$B147*r0/c0))</f>
        <v>0.977060875570367+2.01359163378007E-003i</v>
      </c>
      <c r="L147">
        <f>20*LOG(SQRT(6)*IMABS(K147))</f>
        <v>7.579963412762558</v>
      </c>
      <c r="M147">
        <f>IMARGUMENT(K147)/PI()*180</f>
        <v>0.11807876236895154</v>
      </c>
      <c r="N147">
        <f>SQRT(6)*(1-2/9*($B147*r0/c0)^2)/(1+(1/3*$B147*r0/c0)^2)</f>
        <v>2.3933005927843647</v>
      </c>
      <c r="O147">
        <f>SQRT(6)*(1/9*($B147*r0/c0)^3)/(1+(1/3*$B147*r0/c0)^2)</f>
        <v>0.004932272053098238</v>
      </c>
      <c r="P147">
        <f t="shared" si="13"/>
        <v>7.579963412762557</v>
      </c>
      <c r="Q147">
        <f t="shared" si="14"/>
        <v>0.11807876236895</v>
      </c>
    </row>
    <row r="148" spans="1:17" ht="12.75">
      <c r="A148">
        <v>975</v>
      </c>
      <c r="B148">
        <f t="shared" si="10"/>
        <v>6126.105674500097</v>
      </c>
      <c r="C148" t="str">
        <f>IMDIV(COMPLEX(1-1/3*($B148*r0/c0)^2,$B148*r0/c0),COMPLEX(1,1/3*$B148*r0/c0))</f>
        <v>0.991949171750174+0.180904876082733i</v>
      </c>
      <c r="D148">
        <f>20*LOG(IMABS(C148))</f>
        <v>0.0718843809883285</v>
      </c>
      <c r="E148">
        <f>IMARGUMENT(C148)/PI()*180</f>
        <v>10.335622216929483</v>
      </c>
      <c r="F148">
        <f>1/(1+(1/3*$B148*r0/c0)^2)</f>
        <v>0.991949171750174</v>
      </c>
      <c r="G148">
        <f>(2/3*$B148*r0/c0+1/9*($B148*r0/c0)^3)/(1+(1/3*$B148*r0/c0)^2)</f>
        <v>0.1809048760827335</v>
      </c>
      <c r="H148">
        <f t="shared" si="11"/>
        <v>0.07188438098833001</v>
      </c>
      <c r="I148">
        <f t="shared" si="12"/>
        <v>10.33562221692951</v>
      </c>
      <c r="K148" t="str">
        <f>IMDIV(COMPLEX(1-1/3*($B148*r0/c0)^2,1/3*$B148*r0/c0),COMPLEX(1,1/3*$B148*r0/c0))</f>
        <v>0.975847515250522+2.17589226289784E-003i</v>
      </c>
      <c r="L148">
        <f>20*LOG(SQRT(6)*IMABS(K148))</f>
        <v>7.569173308677622</v>
      </c>
      <c r="M148">
        <f>IMARGUMENT(K148)/PI()*180</f>
        <v>0.12775483339591678</v>
      </c>
      <c r="N148">
        <f>SQRT(6)*(1-2/9*($B148*r0/c0)^2)/(1+(1/3*$B148*r0/c0)^2)</f>
        <v>2.3903284791266044</v>
      </c>
      <c r="O148">
        <f>SQRT(6)*(1/9*($B148*r0/c0)^3)/(1+(1/3*$B148*r0/c0)^2)</f>
        <v>0.005329825779369553</v>
      </c>
      <c r="P148">
        <f t="shared" si="13"/>
        <v>7.569173308677622</v>
      </c>
      <c r="Q148">
        <f t="shared" si="14"/>
        <v>0.12775483339591723</v>
      </c>
    </row>
    <row r="149" spans="1:17" ht="12.75">
      <c r="A149">
        <v>1000</v>
      </c>
      <c r="B149">
        <f t="shared" si="10"/>
        <v>6283.185307179586</v>
      </c>
      <c r="C149" t="str">
        <f>IMDIV(COMPLEX(1-1/3*($B149*r0/c0)^2,$B149*r0/c0),COMPLEX(1,1/3*$B149*r0/c0))</f>
        <v>0.991534555525051+0.185581773098573i</v>
      </c>
      <c r="D149">
        <f>20*LOG(IMABS(C149))</f>
        <v>0.07569146966507902</v>
      </c>
      <c r="E149">
        <f>IMARGUMENT(C149)/PI()*180</f>
        <v>10.601179382538241</v>
      </c>
      <c r="F149">
        <f>1/(1+(1/3*$B149*r0/c0)^2)</f>
        <v>0.9915345555250501</v>
      </c>
      <c r="G149">
        <f>(2/3*$B149*r0/c0+1/9*($B149*r0/c0)^3)/(1+(1/3*$B149*r0/c0)^2)</f>
        <v>0.18558177309857235</v>
      </c>
      <c r="H149">
        <f t="shared" si="11"/>
        <v>0.0756914696650696</v>
      </c>
      <c r="I149">
        <f t="shared" si="12"/>
        <v>10.601179382538215</v>
      </c>
      <c r="K149" t="str">
        <f>IMDIV(COMPLEX(1-1/3*($B149*r0/c0)^2,1/3*$B149*r0/c0),COMPLEX(1,1/3*$B149*r0/c0))</f>
        <v>0.974603666575151+2.34661572104777E-003i</v>
      </c>
      <c r="L149">
        <f>20*LOG(SQRT(6)*IMABS(K149))</f>
        <v>7.55809849955793</v>
      </c>
      <c r="M149">
        <f>IMARGUMENT(K149)/PI()*180</f>
        <v>0.13795445445970178</v>
      </c>
      <c r="N149">
        <f>SQRT(6)*(1-2/9*($B149*r0/c0)^2)/(1+(1/3*$B149*r0/c0)^2)</f>
        <v>2.387281684554706</v>
      </c>
      <c r="O149">
        <f>SQRT(6)*(1/9*($B149*r0/c0)^3)/(1+(1/3*$B149*r0/c0)^2)</f>
        <v>0.005748011138960379</v>
      </c>
      <c r="P149">
        <f t="shared" si="13"/>
        <v>7.558098499557922</v>
      </c>
      <c r="Q149">
        <f t="shared" si="14"/>
        <v>0.13795445445970472</v>
      </c>
    </row>
    <row r="150" spans="1:17" ht="12.75">
      <c r="A150">
        <v>1030</v>
      </c>
      <c r="B150">
        <f t="shared" si="10"/>
        <v>6471.680866394974</v>
      </c>
      <c r="C150" t="str">
        <f>IMDIV(COMPLEX(1-1/3*($B150*r0/c0)^2,$B150*r0/c0),COMPLEX(1,1/3*$B150*r0/c0))</f>
        <v>0.991023637680341+0.19119785125094i</v>
      </c>
      <c r="D150">
        <f>20*LOG(IMABS(C150))</f>
        <v>0.08039684796374255</v>
      </c>
      <c r="E150">
        <f>IMARGUMENT(C150)/PI()*180</f>
        <v>10.919888184154232</v>
      </c>
      <c r="F150">
        <f>1/(1+(1/3*$B150*r0/c0)^2)</f>
        <v>0.9910236376803409</v>
      </c>
      <c r="G150">
        <f>(2/3*$B150*r0/c0+1/9*($B150*r0/c0)^3)/(1+(1/3*$B150*r0/c0)^2)</f>
        <v>0.19119785125093988</v>
      </c>
      <c r="H150">
        <f t="shared" si="11"/>
        <v>0.0803968479637428</v>
      </c>
      <c r="I150">
        <f t="shared" si="12"/>
        <v>10.919888184154228</v>
      </c>
      <c r="K150" t="str">
        <f>IMDIV(COMPLEX(1-1/3*($B150*r0/c0)^2,1/3*$B150*r0/c0),COMPLEX(1,1/3*$B150*r0/c0))</f>
        <v>0.973070913041023+2.56288907091027E-003i</v>
      </c>
      <c r="L150">
        <f>20*LOG(SQRT(6)*IMABS(K150))</f>
        <v>7.544432447754355</v>
      </c>
      <c r="M150">
        <f>IMARGUMENT(K150)/PI()*180</f>
        <v>0.15090615247902328</v>
      </c>
      <c r="N150">
        <f>SQRT(6)*(1-2/9*($B150*r0/c0)^2)/(1+(1/3*$B150*r0/c0)^2)</f>
        <v>2.3835272204946465</v>
      </c>
      <c r="O150">
        <f>SQRT(6)*(1/9*($B150*r0/c0)^3)/(1+(1/3*$B150*r0/c0)^2)</f>
        <v>0.006277770491085864</v>
      </c>
      <c r="P150">
        <f t="shared" si="13"/>
        <v>7.544432447754351</v>
      </c>
      <c r="Q150">
        <f t="shared" si="14"/>
        <v>0.1509061524790245</v>
      </c>
    </row>
    <row r="151" spans="1:17" ht="12.75">
      <c r="A151">
        <v>1060</v>
      </c>
      <c r="B151">
        <f t="shared" si="10"/>
        <v>6660.176425610362</v>
      </c>
      <c r="C151" t="str">
        <f>IMDIV(COMPLEX(1-1/3*($B151*r0/c0)^2,$B151*r0/c0),COMPLEX(1,1/3*$B151*r0/c0))</f>
        <v>0.990498168629065+0.196818187125258i</v>
      </c>
      <c r="D151">
        <f>20*LOG(IMABS(C151))</f>
        <v>0.08525237084046122</v>
      </c>
      <c r="E151">
        <f>IMARGUMENT(C151)/PI()*180</f>
        <v>11.238639953451115</v>
      </c>
      <c r="F151">
        <f>1/(1+(1/3*$B151*r0/c0)^2)</f>
        <v>0.9904981686290651</v>
      </c>
      <c r="G151">
        <f>(2/3*$B151*r0/c0+1/9*($B151*r0/c0)^3)/(1+(1/3*$B151*r0/c0)^2)</f>
        <v>0.1968181871252581</v>
      </c>
      <c r="H151">
        <f t="shared" si="11"/>
        <v>0.08525237084046275</v>
      </c>
      <c r="I151">
        <f t="shared" si="12"/>
        <v>11.238639953451118</v>
      </c>
      <c r="K151" t="str">
        <f>IMDIV(COMPLEX(1-1/3*($B151*r0/c0)^2,1/3*$B151*r0/c0),COMPLEX(1,1/3*$B151*r0/c0))</f>
        <v>0.971494505887195+2.79193558662468E-003i</v>
      </c>
      <c r="L151">
        <f>20*LOG(SQRT(6)*IMABS(K151))</f>
        <v>7.530355349651467</v>
      </c>
      <c r="M151">
        <f>IMARGUMENT(K151)/PI()*180</f>
        <v>0.16465938245596887</v>
      </c>
      <c r="N151">
        <f>SQRT(6)*(1-2/9*($B151*r0/c0)^2)/(1+(1/3*$B151*r0/c0)^2)</f>
        <v>2.3796658273408964</v>
      </c>
      <c r="O151">
        <f>SQRT(6)*(1/9*($B151*r0/c0)^3)/(1+(1/3*$B151*r0/c0)^2)</f>
        <v>0.0068388175819484665</v>
      </c>
      <c r="P151">
        <f t="shared" si="13"/>
        <v>7.53035534965147</v>
      </c>
      <c r="Q151">
        <f t="shared" si="14"/>
        <v>0.16465938245596828</v>
      </c>
    </row>
    <row r="152" spans="1:17" ht="12.75">
      <c r="A152">
        <v>1090</v>
      </c>
      <c r="B152">
        <f t="shared" si="10"/>
        <v>6848.671984825749</v>
      </c>
      <c r="C152" t="str">
        <f>IMDIV(COMPLEX(1-1/3*($B152*r0/c0)^2,$B152*r0/c0),COMPLEX(1,1/3*$B152*r0/c0))</f>
        <v>0.989958195487789+0.202442896983697i</v>
      </c>
      <c r="D152">
        <f>20*LOG(IMABS(C152))</f>
        <v>0.09025893240331039</v>
      </c>
      <c r="E152">
        <f>IMARGUMENT(C152)/PI()*180</f>
        <v>11.557433567997874</v>
      </c>
      <c r="F152">
        <f>1/(1+(1/3*$B152*r0/c0)^2)</f>
        <v>0.9899581954877887</v>
      </c>
      <c r="G152">
        <f>(2/3*$B152*r0/c0+1/9*($B152*r0/c0)^3)/(1+(1/3*$B152*r0/c0)^2)</f>
        <v>0.2024428969836967</v>
      </c>
      <c r="H152">
        <f t="shared" si="11"/>
        <v>0.09025893240330785</v>
      </c>
      <c r="I152">
        <f t="shared" si="12"/>
        <v>11.55743356799786</v>
      </c>
      <c r="K152" t="str">
        <f>IMDIV(COMPLEX(1-1/3*($B152*r0/c0)^2,1/3*$B152*r0/c0),COMPLEX(1,1/3*$B152*r0/c0))</f>
        <v>0.969874586463366+3.03410405470051E-003i</v>
      </c>
      <c r="L152">
        <f>20*LOG(SQRT(6)*IMABS(K152))</f>
        <v>7.515866600111534</v>
      </c>
      <c r="M152">
        <f>IMARGUMENT(K152)/PI()*180</f>
        <v>0.17924048352737781</v>
      </c>
      <c r="N152">
        <f>SQRT(6)*(1-2/9*($B152*r0/c0)^2)/(1+(1/3*$B152*r0/c0)^2)</f>
        <v>2.3756978513280917</v>
      </c>
      <c r="O152">
        <f>SQRT(6)*(1/9*($B152*r0/c0)^3)/(1+(1/3*$B152*r0/c0)^2)</f>
        <v>0.00743200676052575</v>
      </c>
      <c r="P152">
        <f t="shared" si="13"/>
        <v>7.515866600111533</v>
      </c>
      <c r="Q152">
        <f t="shared" si="14"/>
        <v>0.17924048352737781</v>
      </c>
    </row>
    <row r="153" spans="1:17" ht="12.75">
      <c r="A153">
        <v>1120</v>
      </c>
      <c r="B153">
        <f t="shared" si="10"/>
        <v>7037.167544041136</v>
      </c>
      <c r="C153" t="str">
        <f>IMDIV(COMPLEX(1-1/3*($B153*r0/c0)^2,$B153*r0/c0),COMPLEX(1,1/3*$B153*r0/c0))</f>
        <v>0.989403766595039+0.208072096439541i</v>
      </c>
      <c r="D153">
        <f>20*LOG(IMABS(C153))</f>
        <v>0.09541744215486599</v>
      </c>
      <c r="E153">
        <f>IMARGUMENT(C153)/PI()*180</f>
        <v>11.876267713851002</v>
      </c>
      <c r="F153">
        <f>1/(1+(1/3*$B153*r0/c0)^2)</f>
        <v>0.9894037665950385</v>
      </c>
      <c r="G153">
        <f>(2/3*$B153*r0/c0+1/9*($B153*r0/c0)^3)/(1+(1/3*$B153*r0/c0)^2)</f>
        <v>0.20807209643954047</v>
      </c>
      <c r="H153">
        <f t="shared" si="11"/>
        <v>0.09541744215486016</v>
      </c>
      <c r="I153">
        <f t="shared" si="12"/>
        <v>11.876267713850979</v>
      </c>
      <c r="K153" t="str">
        <f>IMDIV(COMPLEX(1-1/3*($B153*r0/c0)^2,1/3*$B153*r0/c0),COMPLEX(1,1/3*$B153*r0/c0))</f>
        <v>0.968211299785116+3.28974131499175E-003i</v>
      </c>
      <c r="L153">
        <f>20*LOG(SQRT(6)*IMABS(K153))</f>
        <v>7.500965579438156</v>
      </c>
      <c r="M153">
        <f>IMARGUMENT(K153)/PI()*180</f>
        <v>0.19467606682327193</v>
      </c>
      <c r="N153">
        <f>SQRT(6)*(1-2/9*($B153*r0/c0)^2)/(1+(1/3*$B153*r0/c0)^2)</f>
        <v>2.3716236476704085</v>
      </c>
      <c r="O153">
        <f>SQRT(6)*(1/9*($B153*r0/c0)^3)/(1+(1/3*$B153*r0/c0)^2)</f>
        <v>0.00805818760748241</v>
      </c>
      <c r="P153">
        <f t="shared" si="13"/>
        <v>7.50096557943815</v>
      </c>
      <c r="Q153">
        <f t="shared" si="14"/>
        <v>0.19467606682327387</v>
      </c>
    </row>
    <row r="154" spans="1:17" ht="12.75">
      <c r="A154">
        <v>1150</v>
      </c>
      <c r="B154">
        <f t="shared" si="10"/>
        <v>7225.663103256524</v>
      </c>
      <c r="C154" t="str">
        <f>IMDIV(COMPLEX(1-1/3*($B154*r0/c0)^2,$B154*r0/c0),COMPLEX(1,1/3*$B154*r0/c0))</f>
        <v>0.988834931500629+0.213705900441387i</v>
      </c>
      <c r="D154">
        <f>20*LOG(IMABS(C154))</f>
        <v>0.10072882416486509</v>
      </c>
      <c r="E154">
        <f>IMARGUMENT(C154)/PI()*180</f>
        <v>12.19514088195265</v>
      </c>
      <c r="F154">
        <f>1/(1+(1/3*$B154*r0/c0)^2)</f>
        <v>0.9888349315006283</v>
      </c>
      <c r="G154">
        <f>(2/3*$B154*r0/c0+1/9*($B154*r0/c0)^3)/(1+(1/3*$B154*r0/c0)^2)</f>
        <v>0.21370590044138663</v>
      </c>
      <c r="H154">
        <f t="shared" si="11"/>
        <v>0.10072882416485865</v>
      </c>
      <c r="I154">
        <f t="shared" si="12"/>
        <v>12.195140881952637</v>
      </c>
      <c r="K154" t="str">
        <f>IMDIV(COMPLEX(1-1/3*($B154*r0/c0)^2,1/3*$B154*r0/c0),COMPLEX(1,1/3*$B154*r0/c0))</f>
        <v>0.966504794501885+3.55919221329008E-003i</v>
      </c>
      <c r="L154">
        <f>20*LOG(SQRT(6)*IMABS(K154))</f>
        <v>7.4856516536836075</v>
      </c>
      <c r="M154">
        <f>IMARGUMENT(K154)/PI()*180</f>
        <v>0.2109930252199625</v>
      </c>
      <c r="N154">
        <f>SQRT(6)*(1-2/9*($B154*r0/c0)^2)/(1+(1/3*$B154*r0/c0)^2)</f>
        <v>2.3674435804831293</v>
      </c>
      <c r="O154">
        <f>SQRT(6)*(1/9*($B154*r0/c0)^3)/(1+(1/3*$B154*r0/c0)^2)</f>
        <v>0.008718204819047918</v>
      </c>
      <c r="P154">
        <f t="shared" si="13"/>
        <v>7.485651653683604</v>
      </c>
      <c r="Q154">
        <f t="shared" si="14"/>
        <v>0.21099302521996524</v>
      </c>
    </row>
    <row r="155" spans="1:17" ht="12.75">
      <c r="A155">
        <v>1180</v>
      </c>
      <c r="B155">
        <f t="shared" si="10"/>
        <v>7414.158662471912</v>
      </c>
      <c r="C155" t="str">
        <f>IMDIV(COMPLEX(1-1/3*($B155*r0/c0)^2,$B155*r0/c0),COMPLEX(1,1/3*$B155*r0/c0))</f>
        <v>0.988251740954746+0.219344423257546i</v>
      </c>
      <c r="D155">
        <f>20*LOG(IMABS(C155))</f>
        <v>0.10619401622628183</v>
      </c>
      <c r="E155">
        <f>IMARGUMENT(C155)/PI()*180</f>
        <v>12.514051364677664</v>
      </c>
      <c r="F155">
        <f>1/(1+(1/3*$B155*r0/c0)^2)</f>
        <v>0.9882517409547464</v>
      </c>
      <c r="G155">
        <f>(2/3*$B155*r0/c0+1/9*($B155*r0/c0)^3)/(1+(1/3*$B155*r0/c0)^2)</f>
        <v>0.2193444232575464</v>
      </c>
      <c r="H155">
        <f t="shared" si="11"/>
        <v>0.10619401622628605</v>
      </c>
      <c r="I155">
        <f t="shared" si="12"/>
        <v>12.51405136467768</v>
      </c>
      <c r="K155" t="str">
        <f>IMDIV(COMPLEX(1-1/3*($B155*r0/c0)^2,1/3*$B155*r0/c0),COMPLEX(1,1/3*$B155*r0/c0))</f>
        <v>0.964755222864239+3.84279955452932E-003i</v>
      </c>
      <c r="L155">
        <f>20*LOG(SQRT(6)*IMABS(K155))</f>
        <v>7.469924174975199</v>
      </c>
      <c r="M155">
        <f>IMARGUMENT(K155)/PI()*180</f>
        <v>0.22821854327461394</v>
      </c>
      <c r="N155">
        <f>SQRT(6)*(1-2/9*($B155*r0/c0)^2)/(1+(1/3*$B155*r0/c0)^2)</f>
        <v>2.363158022702453</v>
      </c>
      <c r="O155">
        <f>SQRT(6)*(1/9*($B155*r0/c0)^3)/(1+(1/3*$B155*r0/c0)^2)</f>
        <v>0.009412898092391285</v>
      </c>
      <c r="P155">
        <f t="shared" si="13"/>
        <v>7.469924174975203</v>
      </c>
      <c r="Q155">
        <f t="shared" si="14"/>
        <v>0.22821854327461266</v>
      </c>
    </row>
    <row r="156" spans="1:17" ht="12.75">
      <c r="A156">
        <v>1210</v>
      </c>
      <c r="B156">
        <f t="shared" si="10"/>
        <v>7602.6542216872995</v>
      </c>
      <c r="C156" t="str">
        <f>IMDIV(COMPLEX(1-1/3*($B156*r0/c0)^2,$B156*r0/c0),COMPLEX(1,1/3*$B156*r0/c0))</f>
        <v>0.987654246896807+0.224987778460654i</v>
      </c>
      <c r="D156">
        <f>20*LOG(IMABS(C156))</f>
        <v>0.11181396899546547</v>
      </c>
      <c r="E156">
        <f>IMARGUMENT(C156)/PI()*180</f>
        <v>12.832997252533188</v>
      </c>
      <c r="F156">
        <f>1/(1+(1/3*$B156*r0/c0)^2)</f>
        <v>0.9876542468968064</v>
      </c>
      <c r="G156">
        <f>(2/3*$B156*r0/c0+1/9*($B156*r0/c0)^3)/(1+(1/3*$B156*r0/c0)^2)</f>
        <v>0.2249877784606544</v>
      </c>
      <c r="H156">
        <f t="shared" si="11"/>
        <v>0.11181396899546087</v>
      </c>
      <c r="I156">
        <f t="shared" si="12"/>
        <v>12.832997252533218</v>
      </c>
      <c r="K156" t="str">
        <f>IMDIV(COMPLEX(1-1/3*($B156*r0/c0)^2,1/3*$B156*r0/c0),COMPLEX(1,1/3*$B156*r0/c0))</f>
        <v>0.96296274069042+4.14090405661335E-003i</v>
      </c>
      <c r="L156">
        <f>20*LOG(SQRT(6)*IMABS(K156))</f>
        <v>7.45378248186161</v>
      </c>
      <c r="M156">
        <f>IMARGUMENT(K156)/PI()*180</f>
        <v>0.24638010734747445</v>
      </c>
      <c r="N156">
        <f>SQRT(6)*(1-2/9*($B156*r0/c0)^2)/(1+(1/3*$B156*r0/c0)^2)</f>
        <v>2.358767356003559</v>
      </c>
      <c r="O156">
        <f>SQRT(6)*(1/9*($B156*r0/c0)^3)/(1+(1/3*$B156*r0/c0)^2)</f>
        <v>0.010143102012523776</v>
      </c>
      <c r="P156">
        <f t="shared" si="13"/>
        <v>7.453782481861602</v>
      </c>
      <c r="Q156">
        <f t="shared" si="14"/>
        <v>0.24638010734747762</v>
      </c>
    </row>
    <row r="157" spans="1:17" ht="12.75">
      <c r="A157">
        <v>1250</v>
      </c>
      <c r="B157">
        <f t="shared" si="10"/>
        <v>7853.981633974483</v>
      </c>
      <c r="C157" t="str">
        <f>IMDIV(COMPLEX(1-1/3*($B157*r0/c0)^2,$B157*r0/c0),COMPLEX(1,1/3*$B157*r0/c0))</f>
        <v>0.986835430221047+0.232519964076648i</v>
      </c>
      <c r="D157">
        <f>20*LOG(IMABS(C157))</f>
        <v>0.11954964367853906</v>
      </c>
      <c r="E157">
        <f>IMARGUMENT(C157)/PI()*180</f>
        <v>13.258309826384451</v>
      </c>
      <c r="F157">
        <f>1/(1+(1/3*$B157*r0/c0)^2)</f>
        <v>0.986835430221047</v>
      </c>
      <c r="G157">
        <f>(2/3*$B157*r0/c0+1/9*($B157*r0/c0)^3)/(1+(1/3*$B157*r0/c0)^2)</f>
        <v>0.23251996407664755</v>
      </c>
      <c r="H157">
        <f t="shared" si="11"/>
        <v>0.11954964367853843</v>
      </c>
      <c r="I157">
        <f t="shared" si="12"/>
        <v>13.258309826384426</v>
      </c>
      <c r="K157" t="str">
        <f>IMDIV(COMPLEX(1-1/3*($B157*r0/c0)^2,1/3*$B157*r0/c0),COMPLEX(1,1/3*$B157*r0/c0))</f>
        <v>0.960506290663141+4.56151276160613E-003i</v>
      </c>
      <c r="L157">
        <f>20*LOG(SQRT(6)*IMABS(K157))</f>
        <v>7.4316147229196705</v>
      </c>
      <c r="M157">
        <f>IMARGUMENT(K157)/PI()*180</f>
        <v>0.27209969071544804</v>
      </c>
      <c r="N157">
        <f>SQRT(6)*(1-2/9*($B157*r0/c0)^2)/(1+(1/3*$B157*r0/c0)^2)</f>
        <v>2.3527503068580815</v>
      </c>
      <c r="O157">
        <f>SQRT(6)*(1/9*($B157*r0/c0)^3)/(1+(1/3*$B157*r0/c0)^2)</f>
        <v>0.011173378721128759</v>
      </c>
      <c r="P157">
        <f t="shared" si="13"/>
        <v>7.431614722919671</v>
      </c>
      <c r="Q157">
        <f t="shared" si="14"/>
        <v>0.2720996907154474</v>
      </c>
    </row>
    <row r="158" spans="1:17" ht="12.75">
      <c r="A158">
        <v>1300</v>
      </c>
      <c r="B158">
        <f t="shared" si="10"/>
        <v>8168.140899333462</v>
      </c>
      <c r="C158" t="str">
        <f>IMDIV(COMPLEX(1-1/3*($B158*r0/c0)^2,$B158*r0/c0),COMPLEX(1,1/3*$B158*r0/c0))</f>
        <v>0.985776480642552+0.241947963365632i</v>
      </c>
      <c r="D158">
        <f>20*LOG(IMABS(C158))</f>
        <v>0.129612072577974</v>
      </c>
      <c r="E158">
        <f>IMARGUMENT(C158)/PI()*180</f>
        <v>13.790025159021273</v>
      </c>
      <c r="F158">
        <f>1/(1+(1/3*$B158*r0/c0)^2)</f>
        <v>0.9857764806425521</v>
      </c>
      <c r="G158">
        <f>(2/3*$B158*r0/c0+1/9*($B158*r0/c0)^3)/(1+(1/3*$B158*r0/c0)^2)</f>
        <v>0.2419479633656317</v>
      </c>
      <c r="H158">
        <f t="shared" si="11"/>
        <v>0.12961207257797336</v>
      </c>
      <c r="I158">
        <f t="shared" si="12"/>
        <v>13.790025159021253</v>
      </c>
      <c r="K158" t="str">
        <f>IMDIV(COMPLEX(1-1/3*($B158*r0/c0)^2,1/3*$B158*r0/c0),COMPLEX(1,1/3*$B158*r0/c0))</f>
        <v>0.957329441927656+5.12557544982494E-003i</v>
      </c>
      <c r="L158">
        <f>20*LOG(SQRT(6)*IMABS(K158))</f>
        <v>7.4028653057698275</v>
      </c>
      <c r="M158">
        <f>IMARGUMENT(K158)/PI()*180</f>
        <v>0.30676068437473153</v>
      </c>
      <c r="N158">
        <f>SQRT(6)*(1-2/9*($B158*r0/c0)^2)/(1+(1/3*$B158*r0/c0)^2)</f>
        <v>2.344968648466138</v>
      </c>
      <c r="O158">
        <f>SQRT(6)*(1/9*($B158*r0/c0)^3)/(1+(1/3*$B158*r0/c0)^2)</f>
        <v>0.012555044490207404</v>
      </c>
      <c r="P158">
        <f t="shared" si="13"/>
        <v>7.40286530576983</v>
      </c>
      <c r="Q158">
        <f t="shared" si="14"/>
        <v>0.30676068437473003</v>
      </c>
    </row>
    <row r="159" spans="1:17" ht="12.75">
      <c r="A159">
        <v>1330</v>
      </c>
      <c r="B159">
        <f t="shared" si="10"/>
        <v>8356.63645854885</v>
      </c>
      <c r="C159" t="str">
        <f>IMDIV(COMPLEX(1-1/3*($B159*r0/c0)^2,$B159*r0/c0),COMPLEX(1,1/3*$B159*r0/c0))</f>
        <v>0.985122315311931+0.247611769402659i</v>
      </c>
      <c r="D159">
        <f>20*LOG(IMABS(C159))</f>
        <v>0.1358608010655418</v>
      </c>
      <c r="E159">
        <f>IMARGUMENT(C159)/PI()*180</f>
        <v>14.1090894284242</v>
      </c>
      <c r="F159">
        <f>1/(1+(1/3*$B159*r0/c0)^2)</f>
        <v>0.9851223153119308</v>
      </c>
      <c r="G159">
        <f>(2/3*$B159*r0/c0+1/9*($B159*r0/c0)^3)/(1+(1/3*$B159*r0/c0)^2)</f>
        <v>0.247611769402659</v>
      </c>
      <c r="H159">
        <f t="shared" si="11"/>
        <v>0.13586080106554038</v>
      </c>
      <c r="I159">
        <f t="shared" si="12"/>
        <v>14.109089428424204</v>
      </c>
      <c r="K159" t="str">
        <f>IMDIV(COMPLEX(1-1/3*($B159*r0/c0)^2,1/3*$B159*r0/c0),COMPLEX(1,1/3*$B159*r0/c0))</f>
        <v>0.955366945935793+5.48503245366669E-003i</v>
      </c>
      <c r="L159">
        <f>20*LOG(SQRT(6)*IMABS(K159))</f>
        <v>7.385059882285474</v>
      </c>
      <c r="M159">
        <f>IMARGUMENT(K159)/PI()*180</f>
        <v>0.32894769750705394</v>
      </c>
      <c r="N159">
        <f>SQRT(6)*(1-2/9*($B159*r0/c0)^2)/(1+(1/3*$B159*r0/c0)^2)</f>
        <v>2.3401615346638143</v>
      </c>
      <c r="O159">
        <f>SQRT(6)*(1/9*($B159*r0/c0)^3)/(1+(1/3*$B159*r0/c0)^2)</f>
        <v>0.01343553073408958</v>
      </c>
      <c r="P159">
        <f t="shared" si="13"/>
        <v>7.385059882285469</v>
      </c>
      <c r="Q159">
        <f t="shared" si="14"/>
        <v>0.3289476975070585</v>
      </c>
    </row>
    <row r="160" spans="1:17" ht="12.75">
      <c r="A160">
        <v>1370</v>
      </c>
      <c r="B160">
        <f t="shared" si="10"/>
        <v>8607.963870836033</v>
      </c>
      <c r="C160" t="str">
        <f>IMDIV(COMPLEX(1-1/3*($B160*r0/c0)^2,$B160*r0/c0),COMPLEX(1,1/3*$B160*r0/c0))</f>
        <v>0.984228286189242+0.255171913004944i</v>
      </c>
      <c r="D160">
        <f>20*LOG(IMABS(C160))</f>
        <v>0.14444099781794115</v>
      </c>
      <c r="E160">
        <f>IMARGUMENT(C160)/PI()*180</f>
        <v>14.5345432611768</v>
      </c>
      <c r="F160">
        <f>1/(1+(1/3*$B160*r0/c0)^2)</f>
        <v>0.984228286189242</v>
      </c>
      <c r="G160">
        <f>(2/3*$B160*r0/c0+1/9*($B160*r0/c0)^3)/(1+(1/3*$B160*r0/c0)^2)</f>
        <v>0.2551719130049446</v>
      </c>
      <c r="H160">
        <f t="shared" si="11"/>
        <v>0.14444099781794278</v>
      </c>
      <c r="I160">
        <f t="shared" si="12"/>
        <v>14.53454326117683</v>
      </c>
      <c r="K160" t="str">
        <f>IMDIV(COMPLEX(1-1/3*($B160*r0/c0)^2,1/3*$B160*r0/c0),COMPLEX(1,1/3*$B160*r0/c0))</f>
        <v>0.952684858567726+5.98951511753698E-003i</v>
      </c>
      <c r="L160">
        <f>20*LOG(SQRT(6)*IMABS(K160))</f>
        <v>7.360669417297441</v>
      </c>
      <c r="M160">
        <f>IMARGUMENT(K160)/PI()*180</f>
        <v>0.3602129425428449</v>
      </c>
      <c r="N160">
        <f>SQRT(6)*(1-2/9*($B160*r0/c0)^2)/(1+(1/3*$B160*r0/c0)^2)</f>
        <v>2.333591789166487</v>
      </c>
      <c r="O160">
        <f>SQRT(6)*(1/9*($B160*r0/c0)^3)/(1+(1/3*$B160*r0/c0)^2)</f>
        <v>0.014671255844651543</v>
      </c>
      <c r="P160">
        <f t="shared" si="13"/>
        <v>7.360669417297439</v>
      </c>
      <c r="Q160">
        <f t="shared" si="14"/>
        <v>0.3602129425428433</v>
      </c>
    </row>
    <row r="161" spans="1:17" ht="12.75">
      <c r="A161">
        <v>1400</v>
      </c>
      <c r="B161">
        <f t="shared" si="10"/>
        <v>8796.45943005142</v>
      </c>
      <c r="C161" t="str">
        <f>IMDIV(COMPLEX(1-1/3*($B161*r0/c0)^2,$B161*r0/c0),COMPLEX(1,1/3*$B161*r0/c0))</f>
        <v>0.983541484333592+0.260848463609431i</v>
      </c>
      <c r="D161">
        <f>20*LOG(IMABS(C161))</f>
        <v>0.1510638738040179</v>
      </c>
      <c r="E161">
        <f>IMARGUMENT(C161)/PI()*180</f>
        <v>14.853655569786078</v>
      </c>
      <c r="F161">
        <f>1/(1+(1/3*$B161*r0/c0)^2)</f>
        <v>0.9835414843335915</v>
      </c>
      <c r="G161">
        <f>(2/3*$B161*r0/c0+1/9*($B161*r0/c0)^3)/(1+(1/3*$B161*r0/c0)^2)</f>
        <v>0.26084846360943037</v>
      </c>
      <c r="H161">
        <f t="shared" si="11"/>
        <v>0.15106387380401157</v>
      </c>
      <c r="I161">
        <f t="shared" si="12"/>
        <v>14.853655569786053</v>
      </c>
      <c r="K161" t="str">
        <f>IMDIV(COMPLEX(1-1/3*($B161*r0/c0)^2,1/3*$B161*r0/c0),COMPLEX(1,1/3*$B161*r0/c0))</f>
        <v>0.950624453000775+6.38720582375412E-003i</v>
      </c>
      <c r="L161">
        <f>20*LOG(SQRT(6)*IMABS(K161))</f>
        <v>7.341888189028928</v>
      </c>
      <c r="M161">
        <f>IMARGUMENT(K161)/PI()*180</f>
        <v>0.38496214626383246</v>
      </c>
      <c r="N161">
        <f>SQRT(6)*(1-2/9*($B161*r0/c0)^2)/(1+(1/3*$B161*r0/c0)^2)</f>
        <v>2.328544846864266</v>
      </c>
      <c r="O161">
        <f>SQRT(6)*(1/9*($B161*r0/c0)^3)/(1+(1/3*$B161*r0/c0)^2)</f>
        <v>0.015645395150330844</v>
      </c>
      <c r="P161">
        <f t="shared" si="13"/>
        <v>7.341888189028922</v>
      </c>
      <c r="Q161">
        <f t="shared" si="14"/>
        <v>0.38496214626383646</v>
      </c>
    </row>
    <row r="162" spans="1:17" ht="12.75">
      <c r="A162">
        <v>1450</v>
      </c>
      <c r="B162">
        <f t="shared" si="10"/>
        <v>9110.6186954104</v>
      </c>
      <c r="C162" t="str">
        <f>IMDIV(COMPLEX(1-1/3*($B162*r0/c0)^2,$B162*r0/c0),COMPLEX(1,1/3*$B162*r0/c0))</f>
        <v>0.982365983952965+0.270321973339618i</v>
      </c>
      <c r="D162">
        <f>20*LOG(IMABS(C162))</f>
        <v>0.16246259387443315</v>
      </c>
      <c r="E162">
        <f>IMARGUMENT(C162)/PI()*180</f>
        <v>15.385540843789972</v>
      </c>
      <c r="F162">
        <f>1/(1+(1/3*$B162*r0/c0)^2)</f>
        <v>0.982365983952965</v>
      </c>
      <c r="G162">
        <f>(2/3*$B162*r0/c0+1/9*($B162*r0/c0)^3)/(1+(1/3*$B162*r0/c0)^2)</f>
        <v>0.2703219733396188</v>
      </c>
      <c r="H162">
        <f t="shared" si="11"/>
        <v>0.16246259387443612</v>
      </c>
      <c r="I162">
        <f t="shared" si="12"/>
        <v>15.38554084379002</v>
      </c>
      <c r="K162" t="str">
        <f>IMDIV(COMPLEX(1-1/3*($B162*r0/c0)^2,1/3*$B162*r0/c0),COMPLEX(1,1/3*$B162*r0/c0))</f>
        <v>0.947097951858895+7.08779983558602E-003i</v>
      </c>
      <c r="L162">
        <f>20*LOG(SQRT(6)*IMABS(K162))</f>
        <v>7.309653675812413</v>
      </c>
      <c r="M162">
        <f>IMARGUMENT(K162)/PI()*180</f>
        <v>0.4287765956322813</v>
      </c>
      <c r="N162">
        <f>SQRT(6)*(1-2/9*($B162*r0/c0)^2)/(1+(1/3*$B162*r0/c0)^2)</f>
        <v>2.3199067184893196</v>
      </c>
      <c r="O162">
        <f>SQRT(6)*(1/9*($B162*r0/c0)^3)/(1+(1/3*$B162*r0/c0)^2)</f>
        <v>0.017361492996168248</v>
      </c>
      <c r="P162">
        <f t="shared" si="13"/>
        <v>7.309653675812414</v>
      </c>
      <c r="Q162">
        <f t="shared" si="14"/>
        <v>0.42877659563228115</v>
      </c>
    </row>
    <row r="163" spans="1:17" ht="12.75">
      <c r="A163">
        <v>1500</v>
      </c>
      <c r="B163">
        <f t="shared" si="10"/>
        <v>9424.77796076938</v>
      </c>
      <c r="C163" t="str">
        <f>IMDIV(COMPLEX(1-1/3*($B163*r0/c0)^2,$B163*r0/c0),COMPLEX(1,1/3*$B163*r0/c0))</f>
        <v>0.981152193752936+0.279811651624485i</v>
      </c>
      <c r="D163">
        <f>20*LOG(IMABS(C163))</f>
        <v>0.17431616666350178</v>
      </c>
      <c r="E163">
        <f>IMARGUMENT(C163)/PI()*180</f>
        <v>15.9174501104529</v>
      </c>
      <c r="F163">
        <f>1/(1+(1/3*$B163*r0/c0)^2)</f>
        <v>0.9811521937529364</v>
      </c>
      <c r="G163">
        <f>(2/3*$B163*r0/c0+1/9*($B163*r0/c0)^3)/(1+(1/3*$B163*r0/c0)^2)</f>
        <v>0.27981165162448435</v>
      </c>
      <c r="H163">
        <f t="shared" si="11"/>
        <v>0.17431616666350125</v>
      </c>
      <c r="I163">
        <f t="shared" si="12"/>
        <v>15.917450110452862</v>
      </c>
      <c r="K163" t="str">
        <f>IMDIV(COMPLEX(1-1/3*($B163*r0/c0)^2,1/3*$B163*r0/c0),COMPLEX(1,1/3*$B163*r0/c0))</f>
        <v>0.943456581258809+7.83689951144895E-003i</v>
      </c>
      <c r="L163">
        <f>20*LOG(SQRT(6)*IMABS(K163))</f>
        <v>7.27625052024734</v>
      </c>
      <c r="M163">
        <f>IMARGUMENT(K163)/PI()*180</f>
        <v>0.47592114829218213</v>
      </c>
      <c r="N163">
        <f>SQRT(6)*(1-2/9*($B163*r0/c0)^2)/(1+(1/3*$B163*r0/c0)^2)</f>
        <v>2.310987218554737</v>
      </c>
      <c r="O163">
        <f>SQRT(6)*(1/9*($B163*r0/c0)^3)/(1+(1/3*$B163*r0/c0)^2)</f>
        <v>0.019196404968516736</v>
      </c>
      <c r="P163">
        <f t="shared" si="13"/>
        <v>7.276250520247341</v>
      </c>
      <c r="Q163">
        <f t="shared" si="14"/>
        <v>0.47592114829218285</v>
      </c>
    </row>
    <row r="164" spans="1:17" ht="12.75">
      <c r="A164">
        <v>1550</v>
      </c>
      <c r="B164">
        <f t="shared" si="10"/>
        <v>9738.937226128359</v>
      </c>
      <c r="C164" t="str">
        <f>IMDIV(COMPLEX(1-1/3*($B164*r0/c0)^2,$B164*r0/c0),COMPLEX(1,1/3*$B164*r0/c0))</f>
        <v>0.979900407803282+0.289317987043108i</v>
      </c>
      <c r="D164">
        <f>20*LOG(IMABS(C164))</f>
        <v>0.18662935910381293</v>
      </c>
      <c r="E164">
        <f>IMARGUMENT(C164)/PI()*180</f>
        <v>16.44936415818401</v>
      </c>
      <c r="F164">
        <f>1/(1+(1/3*$B164*r0/c0)^2)</f>
        <v>0.9799004078032816</v>
      </c>
      <c r="G164">
        <f>(2/3*$B164*r0/c0+1/9*($B164*r0/c0)^3)/(1+(1/3*$B164*r0/c0)^2)</f>
        <v>0.2893179870431079</v>
      </c>
      <c r="H164">
        <f t="shared" si="11"/>
        <v>0.18662935910380815</v>
      </c>
      <c r="I164">
        <f t="shared" si="12"/>
        <v>16.44936415818401</v>
      </c>
      <c r="K164" t="str">
        <f>IMDIV(COMPLEX(1-1/3*($B164*r0/c0)^2,1/3*$B164*r0/c0),COMPLEX(1,1/3*$B164*r0/c0))</f>
        <v>0.939701223409845+8.63597058858622E-003i</v>
      </c>
      <c r="L164">
        <f>20*LOG(SQRT(6)*IMABS(K164))</f>
        <v>7.24167513180531</v>
      </c>
      <c r="M164">
        <f>IMARGUMENT(K164)/PI()*180</f>
        <v>0.5265404843283465</v>
      </c>
      <c r="N164">
        <f>SQRT(6)*(1-2/9*($B164*r0/c0)^2)/(1+(1/3*$B164*r0/c0)^2)</f>
        <v>2.301788508023218</v>
      </c>
      <c r="O164">
        <f>SQRT(6)*(1/9*($B164*r0/c0)^3)/(1+(1/3*$B164*r0/c0)^2)</f>
        <v>0.021153721375719112</v>
      </c>
      <c r="P164">
        <f t="shared" si="13"/>
        <v>7.241675131805307</v>
      </c>
      <c r="Q164">
        <f t="shared" si="14"/>
        <v>0.5265404843283459</v>
      </c>
    </row>
    <row r="165" spans="1:17" ht="12.75">
      <c r="A165">
        <v>1600</v>
      </c>
      <c r="B165">
        <f t="shared" si="10"/>
        <v>10053.096491487338</v>
      </c>
      <c r="C165" t="str">
        <f>IMDIV(COMPLEX(1-1/3*($B165*r0/c0)^2,$B165*r0/c0),COMPLEX(1,1/3*$B165*r0/c0))</f>
        <v>0.978610928223342+0.29884146155013i</v>
      </c>
      <c r="D165">
        <f>20*LOG(IMABS(C165))</f>
        <v>0.19940695250920454</v>
      </c>
      <c r="E165">
        <f>IMARGUMENT(C165)/PI()*180</f>
        <v>16.981262016261308</v>
      </c>
      <c r="F165">
        <f>1/(1+(1/3*$B165*r0/c0)^2)</f>
        <v>0.9786109282233417</v>
      </c>
      <c r="G165">
        <f>(2/3*$B165*r0/c0+1/9*($B165*r0/c0)^3)/(1+(1/3*$B165*r0/c0)^2)</f>
        <v>0.29884146155012886</v>
      </c>
      <c r="H165">
        <f t="shared" si="11"/>
        <v>0.19940695250919976</v>
      </c>
      <c r="I165">
        <f t="shared" si="12"/>
        <v>16.98126201626125</v>
      </c>
      <c r="K165" t="str">
        <f>IMDIV(COMPLEX(1-1/3*($B165*r0/c0)^2,1/3*$B165*r0/c0),COMPLEX(1,1/3*$B165*r0/c0))</f>
        <v>0.935832784670025+9.48645893091586E-003i</v>
      </c>
      <c r="L165">
        <f>20*LOG(SQRT(6)*IMABS(K165))</f>
        <v>7.205923861117944</v>
      </c>
      <c r="M165">
        <f>IMARGUMENT(K165)/PI()*180</f>
        <v>0.5807826483456281</v>
      </c>
      <c r="N165">
        <f>SQRT(6)*(1-2/9*($B165*r0/c0)^2)/(1+(1/3*$B165*r0/c0)^2)</f>
        <v>2.2923128070094454</v>
      </c>
      <c r="O165">
        <f>SQRT(6)*(1/9*($B165*r0/c0)^3)/(1+(1/3*$B165*r0/c0)^2)</f>
        <v>0.023236983846612377</v>
      </c>
      <c r="P165">
        <f t="shared" si="13"/>
        <v>7.205923861117948</v>
      </c>
      <c r="Q165">
        <f t="shared" si="14"/>
        <v>0.5807826483456305</v>
      </c>
    </row>
    <row r="166" spans="1:17" ht="12.75">
      <c r="A166">
        <v>1650</v>
      </c>
      <c r="B166">
        <f t="shared" si="10"/>
        <v>10367.255756846318</v>
      </c>
      <c r="C166" t="str">
        <f>IMDIV(COMPLEX(1-1/3*($B166*r0/c0)^2,$B166*r0/c0),COMPLEX(1,1/3*$B166*r0/c0))</f>
        <v>0.97728406500477+0.308382550316825i</v>
      </c>
      <c r="D166">
        <f>20*LOG(IMABS(C166))</f>
        <v>0.21265372962886234</v>
      </c>
      <c r="E166">
        <f>IMARGUMENT(C166)/PI()*180</f>
        <v>17.513120941427577</v>
      </c>
      <c r="F166">
        <f>1/(1+(1/3*$B166*r0/c0)^2)</f>
        <v>0.9772840650047703</v>
      </c>
      <c r="G166">
        <f>(2/3*$B166*r0/c0+1/9*($B166*r0/c0)^3)/(1+(1/3*$B166*r0/c0)^2)</f>
        <v>0.3083825503168247</v>
      </c>
      <c r="H166">
        <f t="shared" si="11"/>
        <v>0.21265372962886217</v>
      </c>
      <c r="I166">
        <f t="shared" si="12"/>
        <v>17.51312094142756</v>
      </c>
      <c r="K166" t="str">
        <f>IMDIV(COMPLEX(1-1/3*($B166*r0/c0)^2,1/3*$B166*r0/c0),COMPLEX(1,1/3*$B166*r0/c0))</f>
        <v>0.93185219501431+1.03897900522696E-002i</v>
      </c>
      <c r="L166">
        <f>20*LOG(SQRT(6)*IMABS(K166))</f>
        <v>7.168993009362527</v>
      </c>
      <c r="M166">
        <f>IMARGUMENT(K166)/PI()*180</f>
        <v>0.6387992188087012</v>
      </c>
      <c r="N166">
        <f>SQRT(6)*(1-2/9*($B166*r0/c0)^2)/(1+(1/3*$B166*r0/c0)^2)</f>
        <v>2.2825623934775443</v>
      </c>
      <c r="O166">
        <f>SQRT(6)*(1/9*($B166*r0/c0)^3)/(1+(1/3*$B166*r0/c0)^2)</f>
        <v>0.025449684162704784</v>
      </c>
      <c r="P166">
        <f t="shared" si="13"/>
        <v>7.168993009362534</v>
      </c>
      <c r="Q166">
        <f t="shared" si="14"/>
        <v>0.6387992188086931</v>
      </c>
    </row>
    <row r="167" spans="1:17" ht="12.75">
      <c r="A167">
        <v>1700</v>
      </c>
      <c r="B167">
        <f t="shared" si="10"/>
        <v>10681.415022205296</v>
      </c>
      <c r="C167" t="str">
        <f>IMDIV(COMPLEX(1-1/3*($B167*r0/c0)^2,$B167*r0/c0),COMPLEX(1,1/3*$B167*r0/c0))</f>
        <v>0.975920135830734+0.317941721577659i</v>
      </c>
      <c r="D167">
        <f>20*LOG(IMABS(C167))</f>
        <v>0.2263744615789351</v>
      </c>
      <c r="E167">
        <f>IMARGUMENT(C167)/PI()*180</f>
        <v>18.04491640858688</v>
      </c>
      <c r="F167">
        <f>1/(1+(1/3*$B167*r0/c0)^2)</f>
        <v>0.9759201358307331</v>
      </c>
      <c r="G167">
        <f>(2/3*$B167*r0/c0+1/9*($B167*r0/c0)^3)/(1+(1/3*$B167*r0/c0)^2)</f>
        <v>0.31794172157765965</v>
      </c>
      <c r="H167">
        <f t="shared" si="11"/>
        <v>0.2263744615789301</v>
      </c>
      <c r="I167">
        <f t="shared" si="12"/>
        <v>18.044916408586932</v>
      </c>
      <c r="K167" t="str">
        <f>IMDIV(COMPLEX(1-1/3*($B167*r0/c0)^2,1/3*$B167*r0/c0),COMPLEX(1,1/3*$B167*r0/c0))</f>
        <v>0.9277604074922+1.13473686560413E-002i</v>
      </c>
      <c r="L167">
        <f>20*LOG(SQRT(6)*IMABS(K167))</f>
        <v>7.130878838553388</v>
      </c>
      <c r="M167">
        <f>IMARGUMENT(K167)/PI()*180</f>
        <v>0.7007454834956892</v>
      </c>
      <c r="N167">
        <f>SQRT(6)*(1-2/9*($B167*r0/c0)^2)/(1+(1/3*$B167*r0/c0)^2)</f>
        <v>2.2725396019124844</v>
      </c>
      <c r="O167">
        <f>SQRT(6)*(1/9*($B167*r0/c0)^3)/(1+(1/3*$B167*r0/c0)^2)</f>
        <v>0.027795263130552517</v>
      </c>
      <c r="P167">
        <f t="shared" si="13"/>
        <v>7.130878838553385</v>
      </c>
      <c r="Q167">
        <f t="shared" si="14"/>
        <v>0.70074548349569</v>
      </c>
    </row>
    <row r="168" spans="1:17" ht="12.75">
      <c r="A168">
        <v>1750</v>
      </c>
      <c r="B168">
        <f t="shared" si="10"/>
        <v>10995.574287564275</v>
      </c>
      <c r="C168" t="str">
        <f>IMDIV(COMPLEX(1-1/3*($B168*r0/c0)^2,$B168*r0/c0),COMPLEX(1,1/3*$B168*r0/c0))</f>
        <v>0.974519465891754+0.327519436482391i</v>
      </c>
      <c r="D168">
        <f>20*LOG(IMABS(C168))</f>
        <v>0.24057389468197438</v>
      </c>
      <c r="E168">
        <f>IMARGUMENT(C168)/PI()*180</f>
        <v>18.5766221056575</v>
      </c>
      <c r="F168">
        <f>1/(1+(1/3*$B168*r0/c0)^2)</f>
        <v>0.9745194658917542</v>
      </c>
      <c r="G168">
        <f>(2/3*$B168*r0/c0+1/9*($B168*r0/c0)^3)/(1+(1/3*$B168*r0/c0)^2)</f>
        <v>0.32751943648239085</v>
      </c>
      <c r="H168">
        <f t="shared" si="11"/>
        <v>0.2405738946819772</v>
      </c>
      <c r="I168">
        <f t="shared" si="12"/>
        <v>18.576622105657485</v>
      </c>
      <c r="K168" t="str">
        <f>IMDIV(COMPLEX(1-1/3*($B168*r0/c0)^2,1/3*$B168*r0/c0),COMPLEX(1,1/3*$B168*r0/c0))</f>
        <v>0.923558397675263+1.23605781915014E-002i</v>
      </c>
      <c r="L168">
        <f>20*LOG(SQRT(6)*IMABS(K168))</f>
        <v>7.091577582819482</v>
      </c>
      <c r="M168">
        <f>IMARGUMENT(K168)/PI()*180</f>
        <v>0.7667806213231524</v>
      </c>
      <c r="N168">
        <f>SQRT(6)*(1-2/9*($B168*r0/c0)^2)/(1+(1/3*$B168*r0/c0)^2)</f>
        <v>2.2622468219668233</v>
      </c>
      <c r="O168">
        <f>SQRT(6)*(1/9*($B168*r0/c0)^3)/(1+(1/3*$B168*r0/c0)^2)</f>
        <v>0.030277109494952055</v>
      </c>
      <c r="P168">
        <f t="shared" si="13"/>
        <v>7.091577582819478</v>
      </c>
      <c r="Q168">
        <f t="shared" si="14"/>
        <v>0.766780621323151</v>
      </c>
    </row>
    <row r="169" spans="1:17" ht="12.75">
      <c r="A169">
        <v>1800</v>
      </c>
      <c r="B169">
        <f t="shared" si="10"/>
        <v>11309.733552923255</v>
      </c>
      <c r="C169" t="str">
        <f>IMDIV(COMPLEX(1-1/3*($B169*r0/c0)^2,$B169*r0/c0),COMPLEX(1,1/3*$B169*r0/c0))</f>
        <v>0.973082387698398+0.337116148953801i</v>
      </c>
      <c r="D169">
        <f>20*LOG(IMABS(C169))</f>
        <v>0.25525673724552006</v>
      </c>
      <c r="E169">
        <f>IMARGUMENT(C169)/PI()*180</f>
        <v>19.108209932629617</v>
      </c>
      <c r="F169">
        <f>1/(1+(1/3*$B169*r0/c0)^2)</f>
        <v>0.9730823876983979</v>
      </c>
      <c r="G169">
        <f>(2/3*$B169*r0/c0+1/9*($B169*r0/c0)^3)/(1+(1/3*$B169*r0/c0)^2)</f>
        <v>0.3371161489538018</v>
      </c>
      <c r="H169">
        <f t="shared" si="11"/>
        <v>0.2552567372455215</v>
      </c>
      <c r="I169">
        <f t="shared" si="12"/>
        <v>19.108209932629666</v>
      </c>
      <c r="K169" t="str">
        <f>IMDIV(COMPLEX(1-1/3*($B169*r0/c0)^2,1/3*$B169*r0/c0),COMPLEX(1,1/3*$B169*r0/c0))</f>
        <v>0.919247163095194+1.34307804270005E-002i</v>
      </c>
      <c r="L169">
        <f>20*LOG(SQRT(6)*IMABS(K169))</f>
        <v>7.051085460755503</v>
      </c>
      <c r="M169">
        <f>IMARGUMENT(K169)/PI()*180</f>
        <v>0.8370678907991002</v>
      </c>
      <c r="N169">
        <f>SQRT(6)*(1-2/9*($B169*r0/c0)^2)/(1+(1/3*$B169*r0/c0)^2)</f>
        <v>2.2516864970842114</v>
      </c>
      <c r="O169">
        <f>SQRT(6)*(1/9*($B169*r0/c0)^3)/(1+(1/3*$B169*r0/c0)^2)</f>
        <v>0.03289855889351062</v>
      </c>
      <c r="P169">
        <f t="shared" si="13"/>
        <v>7.051085460755497</v>
      </c>
      <c r="Q169">
        <f t="shared" si="14"/>
        <v>0.837067890799096</v>
      </c>
    </row>
    <row r="170" spans="1:17" ht="12.75">
      <c r="A170">
        <v>1850</v>
      </c>
      <c r="B170">
        <f t="shared" si="10"/>
        <v>11623.892818282235</v>
      </c>
      <c r="C170" t="str">
        <f>IMDIV(COMPLEX(1-1/3*($B170*r0/c0)^2,$B170*r0/c0),COMPLEX(1,1/3*$B170*r0/c0))</f>
        <v>0.971609240890981+0.346732305551138i</v>
      </c>
      <c r="D170">
        <f>20*LOG(IMABS(C170))</f>
        <v>0.27042764631143223</v>
      </c>
      <c r="E170">
        <f>IMARGUMENT(C170)/PI()*180</f>
        <v>19.6396500048673</v>
      </c>
      <c r="F170">
        <f>1/(1+(1/3*$B170*r0/c0)^2)</f>
        <v>0.9716092408909812</v>
      </c>
      <c r="G170">
        <f>(2/3*$B170*r0/c0+1/9*($B170*r0/c0)^3)/(1+(1/3*$B170*r0/c0)^2)</f>
        <v>0.34673230555113776</v>
      </c>
      <c r="H170">
        <f t="shared" si="11"/>
        <v>0.27042764631143346</v>
      </c>
      <c r="I170">
        <f t="shared" si="12"/>
        <v>19.63965000486729</v>
      </c>
      <c r="K170" t="str">
        <f>IMDIV(COMPLEX(1-1/3*($B170*r0/c0)^2,1/3*$B170*r0/c0),COMPLEX(1,1/3*$B170*r0/c0))</f>
        <v>0.914827722672944+1.45593150402751E-002i</v>
      </c>
      <c r="L170">
        <f>20*LOG(SQRT(6)*IMABS(K170))</f>
        <v>7.009398688940704</v>
      </c>
      <c r="M170">
        <f>IMARGUMENT(K170)/PI()*180</f>
        <v>0.9117748253598821</v>
      </c>
      <c r="N170">
        <f>SQRT(6)*(1-2/9*($B170*r0/c0)^2)/(1+(1/3*$B170*r0/c0)^2)</f>
        <v>2.240861123101069</v>
      </c>
      <c r="O170">
        <f>SQRT(6)*(1/9*($B170*r0/c0)^3)/(1+(1/3*$B170*r0/c0)^2)</f>
        <v>0.03566289285310288</v>
      </c>
      <c r="P170">
        <f t="shared" si="13"/>
        <v>7.009398688940699</v>
      </c>
      <c r="Q170">
        <f t="shared" si="14"/>
        <v>0.9117748253598869</v>
      </c>
    </row>
    <row r="171" spans="1:17" ht="12.75">
      <c r="A171">
        <v>1900</v>
      </c>
      <c r="B171">
        <f t="shared" si="10"/>
        <v>11938.052083641214</v>
      </c>
      <c r="C171" t="str">
        <f>IMDIV(COMPLEX(1-1/3*($B171*r0/c0)^2,$B171*r0/c0),COMPLEX(1,1/3*$B171*r0/c0))</f>
        <v>0.970100372046514+0.356368345339304i</v>
      </c>
      <c r="D171">
        <f>20*LOG(IMABS(C171))</f>
        <v>0.2860912144087533</v>
      </c>
      <c r="E171">
        <f>IMARGUMENT(C171)/PI()*180</f>
        <v>20.17091066067791</v>
      </c>
      <c r="F171">
        <f>1/(1+(1/3*$B171*r0/c0)^2)</f>
        <v>0.9701003720465141</v>
      </c>
      <c r="G171">
        <f>(2/3*$B171*r0/c0+1/9*($B171*r0/c0)^3)/(1+(1/3*$B171*r0/c0)^2)</f>
        <v>0.35636834533930356</v>
      </c>
      <c r="H171">
        <f t="shared" si="11"/>
        <v>0.28609121440875307</v>
      </c>
      <c r="I171">
        <f t="shared" si="12"/>
        <v>20.170910660677887</v>
      </c>
      <c r="K171" t="str">
        <f>IMDIV(COMPLEX(1-1/3*($B171*r0/c0)^2,1/3*$B171*r0/c0),COMPLEX(1,1/3*$B171*r0/c0))</f>
        <v>0.910301116139542+1.57474992260388E-002i</v>
      </c>
      <c r="L171">
        <f>20*LOG(SQRT(6)*IMABS(K171))</f>
        <v>6.966513496728118</v>
      </c>
      <c r="M171">
        <f>IMARGUMENT(K171)/PI()*180</f>
        <v>0.9910734358429392</v>
      </c>
      <c r="N171">
        <f>SQRT(6)*(1-2/9*($B171*r0/c0)^2)/(1+(1/3*$B171*r0/c0)^2)</f>
        <v>2.2297732468278864</v>
      </c>
      <c r="O171">
        <f>SQRT(6)*(1/9*($B171*r0/c0)^3)/(1+(1/3*$B171*r0/c0)^2)</f>
        <v>0.03857333782866782</v>
      </c>
      <c r="P171">
        <f t="shared" si="13"/>
        <v>6.966513496728117</v>
      </c>
      <c r="Q171">
        <f t="shared" si="14"/>
        <v>0.9910734358429325</v>
      </c>
    </row>
    <row r="172" spans="1:17" ht="12.75">
      <c r="A172">
        <v>1950</v>
      </c>
      <c r="B172">
        <f t="shared" si="10"/>
        <v>12252.211349000194</v>
      </c>
      <c r="C172" t="str">
        <f>IMDIV(COMPLEX(1-1/3*($B172*r0/c0)^2,$B172*r0/c0),COMPLEX(1,1/3*$B172*r0/c0))</f>
        <v>0.968556134483059+0.366024699763875i</v>
      </c>
      <c r="D172">
        <f>20*LOG(IMABS(C172))</f>
        <v>0.30225195634293844</v>
      </c>
      <c r="E172">
        <f>IMARGUMENT(C172)/PI()*180</f>
        <v>20.70195847316716</v>
      </c>
      <c r="F172">
        <f>1/(1+(1/3*$B172*r0/c0)^2)</f>
        <v>0.9685561344830587</v>
      </c>
      <c r="G172">
        <f>(2/3*$B172*r0/c0+1/9*($B172*r0/c0)^3)/(1+(1/3*$B172*r0/c0)^2)</f>
        <v>0.3660246997638748</v>
      </c>
      <c r="H172">
        <f t="shared" si="11"/>
        <v>0.30225195634293517</v>
      </c>
      <c r="I172">
        <f t="shared" si="12"/>
        <v>20.701958473167153</v>
      </c>
      <c r="K172" t="str">
        <f>IMDIV(COMPLEX(1-1/3*($B172*r0/c0)^2,1/3*$B172*r0/c0),COMPLEX(1,1/3*$B172*r0/c0))</f>
        <v>0.905668403449176+1.69966273210193E-002i</v>
      </c>
      <c r="L172">
        <f>20*LOG(SQRT(6)*IMABS(K172))</f>
        <v>6.922426142414958</v>
      </c>
      <c r="M172">
        <f>IMARGUMENT(K172)/PI()*180</f>
        <v>1.0751404203419501</v>
      </c>
      <c r="N172">
        <f>SQRT(6)*(1-2/9*($B172*r0/c0)^2)/(1+(1/3*$B172*r0/c0)^2)</f>
        <v>2.2184254646115735</v>
      </c>
      <c r="O172">
        <f>SQRT(6)*(1/9*($B172*r0/c0)^3)/(1+(1/3*$B172*r0/c0)^2)</f>
        <v>0.041633064284745086</v>
      </c>
      <c r="P172">
        <f t="shared" si="13"/>
        <v>6.922426142414958</v>
      </c>
      <c r="Q172">
        <f t="shared" si="14"/>
        <v>1.0751404203419497</v>
      </c>
    </row>
    <row r="173" spans="1:17" ht="12.75">
      <c r="A173">
        <v>2000</v>
      </c>
      <c r="B173">
        <f t="shared" si="10"/>
        <v>12566.370614359172</v>
      </c>
      <c r="C173" t="str">
        <f>IMDIV(COMPLEX(1-1/3*($B173*r0/c0)^2,$B173*r0/c0),COMPLEX(1,1/3*$B173*r0/c0))</f>
        <v>0.966976888061711+0.375701792531976i</v>
      </c>
      <c r="D173">
        <f>20*LOG(IMABS(C173))</f>
        <v>0.3189142960550534</v>
      </c>
      <c r="E173">
        <f>IMARGUMENT(C173)/PI()*180</f>
        <v>21.23275826638064</v>
      </c>
      <c r="F173">
        <f>1/(1+(1/3*$B173*r0/c0)^2)</f>
        <v>0.9669768880617108</v>
      </c>
      <c r="G173">
        <f>(2/3*$B173*r0/c0+1/9*($B173*r0/c0)^3)/(1+(1/3*$B173*r0/c0)^2)</f>
        <v>0.37570179253197566</v>
      </c>
      <c r="H173">
        <f t="shared" si="11"/>
        <v>0.3189142960550515</v>
      </c>
      <c r="I173">
        <f t="shared" si="12"/>
        <v>21.232758266380625</v>
      </c>
      <c r="K173" t="str">
        <f>IMDIV(COMPLEX(1-1/3*($B173*r0/c0)^2,1/3*$B173*r0/c0),COMPLEX(1,1/3*$B173*r0/c0))</f>
        <v>0.900930664185133+1.83079704465887E-002i</v>
      </c>
      <c r="L173">
        <f>20*LOG(SQRT(6)*IMABS(K173))</f>
        <v>6.877132930914371</v>
      </c>
      <c r="M173">
        <f>IMARGUMENT(K173)/PI()*180</f>
        <v>1.1641573816835789</v>
      </c>
      <c r="N173">
        <f>SQRT(6)*(1-2/9*($B173*r0/c0)^2)/(1+(1/3*$B173*r0/c0)^2)</f>
        <v>2.206820420880318</v>
      </c>
      <c r="O173">
        <f>SQRT(6)*(1/9*($B173*r0/c0)^3)/(1+(1/3*$B173*r0/c0)^2)</f>
        <v>0.04484518582009649</v>
      </c>
      <c r="P173">
        <f t="shared" si="13"/>
        <v>6.877132930914367</v>
      </c>
      <c r="Q173">
        <f t="shared" si="14"/>
        <v>1.1641573816835773</v>
      </c>
    </row>
    <row r="174" spans="1:17" ht="12.75">
      <c r="A174">
        <v>2060</v>
      </c>
      <c r="B174">
        <f t="shared" si="10"/>
        <v>12943.361732789948</v>
      </c>
      <c r="C174" t="str">
        <f>IMDIV(COMPLEX(1-1/3*($B174*r0/c0)^2,$B174*r0/c0),COMPLEX(1,1/3*$B174*r0/c0))</f>
        <v>0.965036096713394+0.387342263432481i</v>
      </c>
      <c r="D174">
        <f>20*LOG(IMABS(C174))</f>
        <v>0.33957728731345804</v>
      </c>
      <c r="E174">
        <f>IMARGUMENT(C174)/PI()*180</f>
        <v>21.8693385508522</v>
      </c>
      <c r="F174">
        <f>1/(1+(1/3*$B174*r0/c0)^2)</f>
        <v>0.965036096713394</v>
      </c>
      <c r="G174">
        <f>(2/3*$B174*r0/c0+1/9*($B174*r0/c0)^3)/(1+(1/3*$B174*r0/c0)^2)</f>
        <v>0.38734226343248124</v>
      </c>
      <c r="H174">
        <f t="shared" si="11"/>
        <v>0.33957728731345804</v>
      </c>
      <c r="I174">
        <f t="shared" si="12"/>
        <v>21.869338550852206</v>
      </c>
      <c r="K174" t="str">
        <f>IMDIV(COMPLEX(1-1/3*($B174*r0/c0)^2,1/3*$B174*r0/c0),COMPLEX(1,1/3*$B174*r0/c0))</f>
        <v>0.895108290140182+1.99654609336247E-002i</v>
      </c>
      <c r="L174">
        <f>20*LOG(SQRT(6)*IMABS(K174))</f>
        <v>6.821184241630332</v>
      </c>
      <c r="M174">
        <f>IMARGUMENT(K174)/PI()*180</f>
        <v>1.2777749995217758</v>
      </c>
      <c r="N174">
        <f>SQRT(6)*(1-2/9*($B174*r0/c0)^2)/(1+(1/3*$B174*r0/c0)^2)</f>
        <v>2.192558575378564</v>
      </c>
      <c r="O174">
        <f>SQRT(6)*(1/9*($B174*r0/c0)^3)/(1+(1/3*$B174*r0/c0)^2)</f>
        <v>0.04890519176685191</v>
      </c>
      <c r="P174">
        <f t="shared" si="13"/>
        <v>6.821184241630329</v>
      </c>
      <c r="Q174">
        <f t="shared" si="14"/>
        <v>1.277774999521775</v>
      </c>
    </row>
    <row r="175" spans="1:17" ht="12.75">
      <c r="A175">
        <v>2120</v>
      </c>
      <c r="B175">
        <f t="shared" si="10"/>
        <v>13320.352851220723</v>
      </c>
      <c r="C175" t="str">
        <f>IMDIV(COMPLEX(1-1/3*($B175*r0/c0)^2,$B175*r0/c0),COMPLEX(1,1/3*$B175*r0/c0))</f>
        <v>0.963046064701361+0.399013899409713i</v>
      </c>
      <c r="D175">
        <f>20*LOG(IMABS(C175))</f>
        <v>0.3609760346516519</v>
      </c>
      <c r="E175">
        <f>IMARGUMENT(C175)/PI()*180</f>
        <v>22.50544145033575</v>
      </c>
      <c r="F175">
        <f>1/(1+(1/3*$B175*r0/c0)^2)</f>
        <v>0.9630460647013606</v>
      </c>
      <c r="G175">
        <f>(2/3*$B175*r0/c0+1/9*($B175*r0/c0)^3)/(1+(1/3*$B175*r0/c0)^2)</f>
        <v>0.3990138994097132</v>
      </c>
      <c r="H175">
        <f t="shared" si="11"/>
        <v>0.36097603465164874</v>
      </c>
      <c r="I175">
        <f t="shared" si="12"/>
        <v>22.50544145033577</v>
      </c>
      <c r="K175" t="str">
        <f>IMDIV(COMPLEX(1-1/3*($B175*r0/c0)^2,1/3*$B175*r0/c0),COMPLEX(1,1/3*$B175*r0/c0))</f>
        <v>0.889138194104082+2.17164466508408E-002i</v>
      </c>
      <c r="L175">
        <f>20*LOG(SQRT(6)*IMABS(K175))</f>
        <v>6.763487795069789</v>
      </c>
      <c r="M175">
        <f>IMARGUMENT(K175)/PI()*180</f>
        <v>1.3991226775625891</v>
      </c>
      <c r="N175">
        <f>SQRT(6)*(1-2/9*($B175*r0/c0)^2)/(1+(1/3*$B175*r0/c0)^2)</f>
        <v>2.1779348863747066</v>
      </c>
      <c r="O175">
        <f>SQRT(6)*(1/9*($B175*r0/c0)^3)/(1+(1/3*$B175*r0/c0)^2)</f>
        <v>0.0531942133209326</v>
      </c>
      <c r="P175">
        <f t="shared" si="13"/>
        <v>6.763487795069785</v>
      </c>
      <c r="Q175">
        <f t="shared" si="14"/>
        <v>1.3991226775625885</v>
      </c>
    </row>
    <row r="176" spans="1:17" ht="12.75">
      <c r="A176">
        <v>2180</v>
      </c>
      <c r="B176">
        <f t="shared" si="10"/>
        <v>13697.343969651498</v>
      </c>
      <c r="C176" t="str">
        <f>IMDIV(COMPLEX(1-1/3*($B176*r0/c0)^2,$B176*r0/c0),COMPLEX(1,1/3*$B176*r0/c0))</f>
        <v>0.961007448684386+0.410717387160695i</v>
      </c>
      <c r="D176">
        <f>20*LOG(IMABS(C176))</f>
        <v>0.3831175048732052</v>
      </c>
      <c r="E176">
        <f>IMARGUMENT(C176)/PI()*180</f>
        <v>23.140996500439446</v>
      </c>
      <c r="F176">
        <f>1/(1+(1/3*$B176*r0/c0)^2)</f>
        <v>0.9610074486843861</v>
      </c>
      <c r="G176">
        <f>(2/3*$B176*r0/c0+1/9*($B176*r0/c0)^3)/(1+(1/3*$B176*r0/c0)^2)</f>
        <v>0.4107173871606948</v>
      </c>
      <c r="H176">
        <f t="shared" si="11"/>
        <v>0.38311750487320484</v>
      </c>
      <c r="I176">
        <f t="shared" si="12"/>
        <v>23.14099650043943</v>
      </c>
      <c r="K176" t="str">
        <f>IMDIV(COMPLEX(1-1/3*($B176*r0/c0)^2,1/3*$B176*r0/c0),COMPLEX(1,1/3*$B176*r0/c0))</f>
        <v>0.883022346053158+2.35629876893052E-002i</v>
      </c>
      <c r="L176">
        <f>20*LOG(SQRT(6)*IMABS(K176))</f>
        <v>6.704037728177939</v>
      </c>
      <c r="M176">
        <f>IMARGUMENT(K176)/PI()*180</f>
        <v>1.5285450571670358</v>
      </c>
      <c r="N176">
        <f>SQRT(6)*(1-2/9*($B176*r0/c0)^2)/(1+(1/3*$B176*r0/c0)^2)</f>
        <v>2.162954179305549</v>
      </c>
      <c r="O176">
        <f>SQRT(6)*(1/9*($B176*r0/c0)^3)/(1+(1/3*$B176*r0/c0)^2)</f>
        <v>0.057717296654279264</v>
      </c>
      <c r="P176">
        <f t="shared" si="13"/>
        <v>6.70403772817794</v>
      </c>
      <c r="Q176">
        <f t="shared" si="14"/>
        <v>1.528545057167032</v>
      </c>
    </row>
    <row r="177" spans="1:17" ht="12.75">
      <c r="A177">
        <v>2240</v>
      </c>
      <c r="B177">
        <f t="shared" si="10"/>
        <v>14074.335088082273</v>
      </c>
      <c r="C177" t="str">
        <f>IMDIV(COMPLEX(1-1/3*($B177*r0/c0)^2,$B177*r0/c0),COMPLEX(1,1/3*$B177*r0/c0))</f>
        <v>0.958920917033673+0.422453396396232i</v>
      </c>
      <c r="D177">
        <f>20*LOG(IMABS(C177))</f>
        <v>0.4060083600151612</v>
      </c>
      <c r="E177">
        <f>IMARGUMENT(C177)/PI()*180</f>
        <v>23.77592986235985</v>
      </c>
      <c r="F177">
        <f>1/(1+(1/3*$B177*r0/c0)^2)</f>
        <v>0.9589209170336725</v>
      </c>
      <c r="G177">
        <f>(2/3*$B177*r0/c0+1/9*($B177*r0/c0)^3)/(1+(1/3*$B177*r0/c0)^2)</f>
        <v>0.4224533963962319</v>
      </c>
      <c r="H177">
        <f t="shared" si="11"/>
        <v>0.4060083600151575</v>
      </c>
      <c r="I177">
        <f t="shared" si="12"/>
        <v>23.775929862359856</v>
      </c>
      <c r="K177" t="str">
        <f>IMDIV(COMPLEX(1-1/3*($B177*r0/c0)^2,1/3*$B177*r0/c0),COMPLEX(1,1/3*$B177*r0/c0))</f>
        <v>0.876762751101018+2.55070931814364E-002i</v>
      </c>
      <c r="L177">
        <f>20*LOG(SQRT(6)*IMABS(K177))</f>
        <v>6.642828480471671</v>
      </c>
      <c r="M177">
        <f>IMARGUMENT(K177)/PI()*180</f>
        <v>1.6663991346965186</v>
      </c>
      <c r="N177">
        <f>SQRT(6)*(1-2/9*($B177*r0/c0)^2)/(1+(1/3*$B177*r0/c0)^2)</f>
        <v>2.147621365676303</v>
      </c>
      <c r="O177">
        <f>SQRT(6)*(1/9*($B177*r0/c0)^3)/(1+(1/3*$B177*r0/c0)^2)</f>
        <v>0.062479363116143265</v>
      </c>
      <c r="P177">
        <f t="shared" si="13"/>
        <v>6.642828480471667</v>
      </c>
      <c r="Q177">
        <f t="shared" si="14"/>
        <v>1.6663991346965212</v>
      </c>
    </row>
    <row r="178" spans="1:17" ht="12.75">
      <c r="A178">
        <v>2300</v>
      </c>
      <c r="B178">
        <f t="shared" si="10"/>
        <v>14451.326206513048</v>
      </c>
      <c r="C178" t="str">
        <f>IMDIV(COMPLEX(1-1/3*($B178*r0/c0)^2,$B178*r0/c0),COMPLEX(1,1/3*$B178*r0/c0))</f>
        <v>0.956787149316322+0.434222579626018i</v>
      </c>
      <c r="D178">
        <f>20*LOG(IMABS(C178))</f>
        <v>0.4296549271243887</v>
      </c>
      <c r="E178">
        <f>IMARGUMENT(C178)/PI()*180</f>
        <v>24.410164420422362</v>
      </c>
      <c r="F178">
        <f>1/(1+(1/3*$B178*r0/c0)^2)</f>
        <v>0.9567871493163217</v>
      </c>
      <c r="G178">
        <f>(2/3*$B178*r0/c0+1/9*($B178*r0/c0)^3)/(1+(1/3*$B178*r0/c0)^2)</f>
        <v>0.43422257962601857</v>
      </c>
      <c r="H178">
        <f t="shared" si="11"/>
        <v>0.42965492712438724</v>
      </c>
      <c r="I178">
        <f t="shared" si="12"/>
        <v>24.4101644204224</v>
      </c>
      <c r="K178" t="str">
        <f>IMDIV(COMPLEX(1-1/3*($B178*r0/c0)^2,1/3*$B178*r0/c0),COMPLEX(1,1/3*$B178*r0/c0))</f>
        <v>0.870361447948966+2.75507206563165E-002i</v>
      </c>
      <c r="L178">
        <f>20*LOG(SQRT(6)*IMABS(K178))</f>
        <v>6.579854865156144</v>
      </c>
      <c r="M178">
        <f>IMARGUMENT(K178)/PI()*180</f>
        <v>1.8130549159401455</v>
      </c>
      <c r="N178">
        <f>SQRT(6)*(1-2/9*($B178*r0/c0)^2)/(1+(1/3*$B178*r0/c0)^2)</f>
        <v>2.131941439264905</v>
      </c>
      <c r="O178">
        <f>SQRT(6)*(1/9*($B178*r0/c0)^3)/(1+(1/3*$B178*r0/c0)^2)</f>
        <v>0.06748520765393189</v>
      </c>
      <c r="P178">
        <f t="shared" si="13"/>
        <v>6.579854865156136</v>
      </c>
      <c r="Q178">
        <f t="shared" si="14"/>
        <v>1.813054915940147</v>
      </c>
    </row>
    <row r="179" spans="1:17" ht="12.75">
      <c r="A179">
        <v>2370</v>
      </c>
      <c r="B179">
        <f t="shared" si="10"/>
        <v>14891.14917801562</v>
      </c>
      <c r="C179" t="str">
        <f>IMDIV(COMPLEX(1-1/3*($B179*r0/c0)^2,$B179*r0/c0),COMPLEX(1,1/3*$B179*r0/c0))</f>
        <v>0.95423897393248+0.44799606796679i</v>
      </c>
      <c r="D179">
        <f>20*LOG(IMABS(C179))</f>
        <v>0.4582056580164797</v>
      </c>
      <c r="E179">
        <f>IMARGUMENT(C179)/PI()*180</f>
        <v>25.14911425109208</v>
      </c>
      <c r="F179">
        <f>1/(1+(1/3*$B179*r0/c0)^2)</f>
        <v>0.9542389739324808</v>
      </c>
      <c r="G179">
        <f>(2/3*$B179*r0/c0+1/9*($B179*r0/c0)^3)/(1+(1/3*$B179*r0/c0)^2)</f>
        <v>0.4479960679667901</v>
      </c>
      <c r="H179">
        <f t="shared" si="11"/>
        <v>0.45820565801648516</v>
      </c>
      <c r="I179">
        <f t="shared" si="12"/>
        <v>25.149114251092065</v>
      </c>
      <c r="K179" t="str">
        <f>IMDIV(COMPLEX(1-1/3*($B179*r0/c0)^2,1/3*$B179*r0/c0),COMPLEX(1,1/3*$B179*r0/c0))</f>
        <v>0.862716921797442+3.0063276428404E-002i</v>
      </c>
      <c r="L179">
        <f>20*LOG(SQRT(6)*IMABS(K179))</f>
        <v>6.504149395795755</v>
      </c>
      <c r="M179">
        <f>IMARGUMENT(K179)/PI()*180</f>
        <v>1.9957903868276872</v>
      </c>
      <c r="N179">
        <f>SQRT(6)*(1-2/9*($B179*r0/c0)^2)/(1+(1/3*$B179*r0/c0)^2)</f>
        <v>2.113216250868312</v>
      </c>
      <c r="O179">
        <f>SQRT(6)*(1/9*($B179*r0/c0)^3)/(1+(1/3*$B179*r0/c0)^2)</f>
        <v>0.07363968724583082</v>
      </c>
      <c r="P179">
        <f t="shared" si="13"/>
        <v>6.50414939579576</v>
      </c>
      <c r="Q179">
        <f t="shared" si="14"/>
        <v>1.9957903868276847</v>
      </c>
    </row>
    <row r="180" spans="1:17" ht="12.75">
      <c r="A180">
        <v>2440</v>
      </c>
      <c r="B180">
        <f t="shared" si="10"/>
        <v>15330.972149518191</v>
      </c>
      <c r="C180" t="str">
        <f>IMDIV(COMPLEX(1-1/3*($B180*r0/c0)^2,$B180*r0/c0),COMPLEX(1,1/3*$B180*r0/c0))</f>
        <v>0.951628558400179+0.461816551809343i</v>
      </c>
      <c r="D180">
        <f>20*LOG(IMABS(C180))</f>
        <v>0.48780188577199046</v>
      </c>
      <c r="E180">
        <f>IMARGUMENT(C180)/PI()*180</f>
        <v>25.88687082434344</v>
      </c>
      <c r="F180">
        <f>1/(1+(1/3*$B180*r0/c0)^2)</f>
        <v>0.9516285584001795</v>
      </c>
      <c r="G180">
        <f>(2/3*$B180*r0/c0+1/9*($B180*r0/c0)^3)/(1+(1/3*$B180*r0/c0)^2)</f>
        <v>0.4618165518093422</v>
      </c>
      <c r="H180">
        <f t="shared" si="11"/>
        <v>0.487801885771991</v>
      </c>
      <c r="I180">
        <f t="shared" si="12"/>
        <v>25.88687082434339</v>
      </c>
      <c r="K180" t="str">
        <f>IMDIV(COMPLEX(1-1/3*($B180*r0/c0)^2,1/3*$B180*r0/c0),COMPLEX(1,1/3*$B180*r0/c0))</f>
        <v>0.854885675200538+3.27168187058336E-002i</v>
      </c>
      <c r="L180">
        <f>20*LOG(SQRT(6)*IMABS(K180))</f>
        <v>6.426029428852248</v>
      </c>
      <c r="M180">
        <f>IMARGUMENT(K180)/PI()*180</f>
        <v>2.1916629621639605</v>
      </c>
      <c r="N180">
        <f>SQRT(6)*(1-2/9*($B180*r0/c0)^2)/(1+(1/3*$B180*r0/c0)^2)</f>
        <v>2.0940336926559904</v>
      </c>
      <c r="O180">
        <f>SQRT(6)*(1/9*($B180*r0/c0)^3)/(1+(1/3*$B180*r0/c0)^2)</f>
        <v>0.08013951183643596</v>
      </c>
      <c r="P180">
        <f t="shared" si="13"/>
        <v>6.426029428852252</v>
      </c>
      <c r="Q180">
        <f t="shared" si="14"/>
        <v>2.1916629621639525</v>
      </c>
    </row>
    <row r="181" spans="1:17" ht="12.75">
      <c r="A181">
        <v>2500</v>
      </c>
      <c r="B181">
        <f t="shared" si="10"/>
        <v>15707.963267948966</v>
      </c>
      <c r="C181" t="str">
        <f>IMDIV(COMPLEX(1-1/3*($B181*r0/c0)^2,$B181*r0/c0),COMPLEX(1,1/3*$B181*r0/c0))</f>
        <v>0.949342378272395+0.473700802900541i</v>
      </c>
      <c r="D181">
        <f>20*LOG(IMABS(C181))</f>
        <v>0.514008300038523</v>
      </c>
      <c r="E181">
        <f>IMARGUMENT(C181)/PI()*180</f>
        <v>26.518179349540173</v>
      </c>
      <c r="F181">
        <f>1/(1+(1/3*$B181*r0/c0)^2)</f>
        <v>0.9493423782723948</v>
      </c>
      <c r="G181">
        <f>(2/3*$B181*r0/c0+1/9*($B181*r0/c0)^3)/(1+(1/3*$B181*r0/c0)^2)</f>
        <v>0.4737008029005412</v>
      </c>
      <c r="H181">
        <f t="shared" si="11"/>
        <v>0.5140083000385224</v>
      </c>
      <c r="I181">
        <f t="shared" si="12"/>
        <v>26.518179349540183</v>
      </c>
      <c r="K181" t="str">
        <f>IMDIV(COMPLEX(1-1/3*($B181*r0/c0)^2,1/3*$B181*r0/c0),COMPLEX(1,1/3*$B181*r0/c0))</f>
        <v>0.848027134817184+3.51056497649505E-002i</v>
      </c>
      <c r="L181">
        <f>20*LOG(SQRT(6)*IMABS(K181))</f>
        <v>6.357143611080971</v>
      </c>
      <c r="M181">
        <f>IMARGUMENT(K181)/PI()*180</f>
        <v>2.370511136743391</v>
      </c>
      <c r="N181">
        <f>SQRT(6)*(1-2/9*($B181*r0/c0)^2)/(1+(1/3*$B181*r0/c0)^2)</f>
        <v>2.0772337683365</v>
      </c>
      <c r="O181">
        <f>SQRT(6)*(1/9*($B181*r0/c0)^3)/(1+(1/3*$B181*r0/c0)^2)</f>
        <v>0.08599092901298479</v>
      </c>
      <c r="P181">
        <f t="shared" si="13"/>
        <v>6.357143611080974</v>
      </c>
      <c r="Q181">
        <f t="shared" si="14"/>
        <v>2.370511136743386</v>
      </c>
    </row>
    <row r="182" spans="1:17" ht="12.75">
      <c r="A182">
        <v>2570</v>
      </c>
      <c r="B182">
        <f t="shared" si="10"/>
        <v>16147.786239451536</v>
      </c>
      <c r="C182" t="str">
        <f>IMDIV(COMPLEX(1-1/3*($B182*r0/c0)^2,$B182*r0/c0),COMPLEX(1,1/3*$B182*r0/c0))</f>
        <v>0.946619387475063+0.487611047048334i</v>
      </c>
      <c r="D182">
        <f>20*LOG(IMABS(C182))</f>
        <v>0.5455667608348092</v>
      </c>
      <c r="E182">
        <f>IMARGUMENT(C182)/PI()*180</f>
        <v>27.253349750783883</v>
      </c>
      <c r="F182">
        <f>1/(1+(1/3*$B182*r0/c0)^2)</f>
        <v>0.946619387475063</v>
      </c>
      <c r="G182">
        <f>(2/3*$B182*r0/c0+1/9*($B182*r0/c0)^3)/(1+(1/3*$B182*r0/c0)^2)</f>
        <v>0.4876110470483344</v>
      </c>
      <c r="H182">
        <f t="shared" si="11"/>
        <v>0.5455667608348101</v>
      </c>
      <c r="I182">
        <f t="shared" si="12"/>
        <v>27.2533497507839</v>
      </c>
      <c r="K182" t="str">
        <f>IMDIV(COMPLEX(1-1/3*($B182*r0/c0)^2,1/3*$B182*r0/c0),COMPLEX(1,1/3*$B182*r0/c0))</f>
        <v>0.839858162425189+3.80284729581033E-002i</v>
      </c>
      <c r="L182">
        <f>20*LOG(SQRT(6)*IMABS(K182))</f>
        <v>6.274526439760104</v>
      </c>
      <c r="M182">
        <f>IMARGUMENT(K182)/PI()*180</f>
        <v>2.5925612857226317</v>
      </c>
      <c r="N182">
        <f>SQRT(6)*(1-2/9*($B182*r0/c0)^2)/(1+(1/3*$B182*r0/c0)^2)</f>
        <v>2.0572239542532285</v>
      </c>
      <c r="O182">
        <f>SQRT(6)*(1/9*($B182*r0/c0)^3)/(1+(1/3*$B182*r0/c0)^2)</f>
        <v>0.09315035444458124</v>
      </c>
      <c r="P182">
        <f t="shared" si="13"/>
        <v>6.274526439760103</v>
      </c>
      <c r="Q182">
        <f t="shared" si="14"/>
        <v>2.5925612857226255</v>
      </c>
    </row>
    <row r="183" spans="1:17" ht="12.75">
      <c r="A183">
        <v>2650</v>
      </c>
      <c r="B183">
        <f t="shared" si="10"/>
        <v>16650.441064025905</v>
      </c>
      <c r="C183" t="str">
        <f>IMDIV(COMPLEX(1-1/3*($B183*r0/c0)^2,$B183*r0/c0),COMPLEX(1,1/3*$B183*r0/c0))</f>
        <v>0.943435263992835+0.503569263694725i</v>
      </c>
      <c r="D183">
        <f>20*LOG(IMABS(C183))</f>
        <v>0.5829393203383474</v>
      </c>
      <c r="E183">
        <f>IMARGUMENT(C183)/PI()*180</f>
        <v>28.091575493056283</v>
      </c>
      <c r="F183">
        <f>1/(1+(1/3*$B183*r0/c0)^2)</f>
        <v>0.9434352639928347</v>
      </c>
      <c r="G183">
        <f>(2/3*$B183*r0/c0+1/9*($B183*r0/c0)^3)/(1+(1/3*$B183*r0/c0)^2)</f>
        <v>0.503569263694725</v>
      </c>
      <c r="H183">
        <f t="shared" si="11"/>
        <v>0.5829393203383468</v>
      </c>
      <c r="I183">
        <f t="shared" si="12"/>
        <v>28.091575493056293</v>
      </c>
      <c r="K183" t="str">
        <f>IMDIV(COMPLEX(1-1/3*($B183*r0/c0)^2,1/3*$B183*r0/c0),COMPLEX(1,1/3*$B183*r0/c0))</f>
        <v>0.830305791978505+4.1551226611301E-002i</v>
      </c>
      <c r="L183">
        <f>20*LOG(SQRT(6)*IMABS(K183))</f>
        <v>6.177136423931246</v>
      </c>
      <c r="M183">
        <f>IMARGUMENT(K183)/PI()*180</f>
        <v>2.8648788929960927</v>
      </c>
      <c r="N183">
        <f>SQRT(6)*(1-2/9*($B183*r0/c0)^2)/(1+(1/3*$B183*r0/c0)^2)</f>
        <v>2.033825520824809</v>
      </c>
      <c r="O183">
        <f>SQRT(6)*(1/9*($B183*r0/c0)^3)/(1+(1/3*$B183*r0/c0)^2)</f>
        <v>0.10177930338444131</v>
      </c>
      <c r="P183">
        <f t="shared" si="13"/>
        <v>6.177136423931236</v>
      </c>
      <c r="Q183">
        <f t="shared" si="14"/>
        <v>2.8648788929960984</v>
      </c>
    </row>
    <row r="184" spans="1:17" ht="12.75">
      <c r="A184">
        <v>2720</v>
      </c>
      <c r="B184">
        <f t="shared" si="10"/>
        <v>17090.264035528475</v>
      </c>
      <c r="C184" t="str">
        <f>IMDIV(COMPLEX(1-1/3*($B184*r0/c0)^2,$B184*r0/c0),COMPLEX(1,1/3*$B184*r0/c0))</f>
        <v>0.940587359109888+0.517586849866427i</v>
      </c>
      <c r="D184">
        <f>20*LOG(IMABS(C184))</f>
        <v>0.6167888927804717</v>
      </c>
      <c r="E184">
        <f>IMARGUMENT(C184)/PI()*180</f>
        <v>28.823129704180687</v>
      </c>
      <c r="F184">
        <f>1/(1+(1/3*$B184*r0/c0)^2)</f>
        <v>0.9405873591098883</v>
      </c>
      <c r="G184">
        <f>(2/3*$B184*r0/c0+1/9*($B184*r0/c0)^3)/(1+(1/3*$B184*r0/c0)^2)</f>
        <v>0.5175868498664263</v>
      </c>
      <c r="H184">
        <f t="shared" si="11"/>
        <v>0.6167888927804713</v>
      </c>
      <c r="I184">
        <f t="shared" si="12"/>
        <v>28.823129704180648</v>
      </c>
      <c r="K184" t="str">
        <f>IMDIV(COMPLEX(1-1/3*($B184*r0/c0)^2,1/3*$B184*r0/c0),COMPLEX(1,1/3*$B184*r0/c0))</f>
        <v>0.821762077329664+4.47960758761785E-002i</v>
      </c>
      <c r="L184">
        <f>20*LOG(SQRT(6)*IMABS(K184))</f>
        <v>6.08932069601055</v>
      </c>
      <c r="M184">
        <f>IMARGUMENT(K184)/PI()*180</f>
        <v>3.1202319587630147</v>
      </c>
      <c r="N184">
        <f>SQRT(6)*(1-2/9*($B184*r0/c0)^2)/(1+(1/3*$B184*r0/c0)^2)</f>
        <v>2.01289777942721</v>
      </c>
      <c r="O184">
        <f>SQRT(6)*(1/9*($B184*r0/c0)^3)/(1+(1/3*$B184*r0/c0)^2)</f>
        <v>0.1097275283756362</v>
      </c>
      <c r="P184">
        <f t="shared" si="13"/>
        <v>6.0893206960105575</v>
      </c>
      <c r="Q184">
        <f t="shared" si="14"/>
        <v>3.120231958763012</v>
      </c>
    </row>
    <row r="185" spans="1:17" ht="12.75">
      <c r="A185">
        <v>2800</v>
      </c>
      <c r="B185">
        <f t="shared" si="10"/>
        <v>17592.91886010284</v>
      </c>
      <c r="C185" t="str">
        <f>IMDIV(COMPLEX(1-1/3*($B185*r0/c0)^2,$B185*r0/c0),COMPLEX(1,1/3*$B185*r0/c0))</f>
        <v>0.937263582276248+0.533669918041076i</v>
      </c>
      <c r="D185">
        <f>20*LOG(IMABS(C185))</f>
        <v>0.656792602255315</v>
      </c>
      <c r="E185">
        <f>IMARGUMENT(C185)/PI()*180</f>
        <v>29.656818535436617</v>
      </c>
      <c r="F185">
        <f>1/(1+(1/3*$B185*r0/c0)^2)</f>
        <v>0.9372635822762482</v>
      </c>
      <c r="G185">
        <f>(2/3*$B185*r0/c0+1/9*($B185*r0/c0)^3)/(1+(1/3*$B185*r0/c0)^2)</f>
        <v>0.5336699180410759</v>
      </c>
      <c r="H185">
        <f t="shared" si="11"/>
        <v>0.6567926022553155</v>
      </c>
      <c r="I185">
        <f t="shared" si="12"/>
        <v>29.656818535436603</v>
      </c>
      <c r="K185" t="str">
        <f>IMDIV(COMPLEX(1-1/3*($B185*r0/c0)^2,1/3*$B185*r0/c0),COMPLEX(1,1/3*$B185*r0/c0))</f>
        <v>0.811790746828744+4.86933841141537E-002i</v>
      </c>
      <c r="L185">
        <f>20*LOG(SQRT(6)*IMABS(K185))</f>
        <v>5.985991971596171</v>
      </c>
      <c r="M185">
        <f>IMARGUMENT(K185)/PI()*180</f>
        <v>3.4326415244719697</v>
      </c>
      <c r="N185">
        <f>SQRT(6)*(1-2/9*($B185*r0/c0)^2)/(1+(1/3*$B185*r0/c0)^2)</f>
        <v>1.988473107643305</v>
      </c>
      <c r="O185">
        <f>SQRT(6)*(1/9*($B185*r0/c0)^3)/(1+(1/3*$B185*r0/c0)^2)</f>
        <v>0.11927394492902087</v>
      </c>
      <c r="P185">
        <f t="shared" si="13"/>
        <v>5.985991971596176</v>
      </c>
      <c r="Q185">
        <f t="shared" si="14"/>
        <v>3.4326415244719684</v>
      </c>
    </row>
    <row r="186" spans="1:17" ht="12.75">
      <c r="A186">
        <v>2900</v>
      </c>
      <c r="B186">
        <f t="shared" si="10"/>
        <v>18221.2373908208</v>
      </c>
      <c r="C186" t="str">
        <f>IMDIV(COMPLEX(1-1/3*($B186*r0/c0)^2,$B186*r0/c0),COMPLEX(1,1/3*$B186*r0/c0))</f>
        <v>0.933007952342129+0.553869893901661i</v>
      </c>
      <c r="D186">
        <f>20*LOG(IMABS(C186))</f>
        <v>0.7087817934138367</v>
      </c>
      <c r="E186">
        <f>IMARGUMENT(C186)/PI()*180</f>
        <v>30.69501954708239</v>
      </c>
      <c r="F186">
        <f>1/(1+(1/3*$B186*r0/c0)^2)</f>
        <v>0.9330079523421284</v>
      </c>
      <c r="G186">
        <f>(2/3*$B186*r0/c0+1/9*($B186*r0/c0)^3)/(1+(1/3*$B186*r0/c0)^2)</f>
        <v>0.5538698939016596</v>
      </c>
      <c r="H186">
        <f t="shared" si="11"/>
        <v>0.708781793413829</v>
      </c>
      <c r="I186">
        <f t="shared" si="12"/>
        <v>30.69501954708234</v>
      </c>
      <c r="K186" t="str">
        <f>IMDIV(COMPLEX(1-1/3*($B186*r0/c0)^2,1/3*$B186*r0/c0),COMPLEX(1,1/3*$B186*r0/c0))</f>
        <v>0.799023857026385+5.38534413384378E-002i</v>
      </c>
      <c r="L186">
        <f>20*LOG(SQRT(6)*IMABS(K186))</f>
        <v>5.8523911549585685</v>
      </c>
      <c r="M186">
        <f>IMARGUMENT(K186)/PI()*180</f>
        <v>3.8558490564407304</v>
      </c>
      <c r="N186">
        <f>SQRT(6)*(1-2/9*($B186*r0/c0)^2)/(1+(1/3*$B186*r0/c0)^2)</f>
        <v>1.9572007420251825</v>
      </c>
      <c r="O186">
        <f>SQRT(6)*(1/9*($B186*r0/c0)^3)/(1+(1/3*$B186*r0/c0)^2)</f>
        <v>0.13191345217207937</v>
      </c>
      <c r="P186">
        <f t="shared" si="13"/>
        <v>5.852391154958568</v>
      </c>
      <c r="Q186">
        <f t="shared" si="14"/>
        <v>3.8558490564407424</v>
      </c>
    </row>
    <row r="187" spans="1:17" ht="12.75">
      <c r="A187">
        <v>3000</v>
      </c>
      <c r="B187">
        <f t="shared" si="10"/>
        <v>18849.55592153876</v>
      </c>
      <c r="C187" t="str">
        <f>IMDIV(COMPLEX(1-1/3*($B187*r0/c0)^2,$B187*r0/c0),COMPLEX(1,1/3*$B187*r0/c0))</f>
        <v>0.928643514643176+0.574178675061403i</v>
      </c>
      <c r="D187">
        <f>20*LOG(IMABS(C187))</f>
        <v>0.7629808915039348</v>
      </c>
      <c r="E187">
        <f>IMARGUMENT(C187)/PI()*180</f>
        <v>31.72842995975484</v>
      </c>
      <c r="F187">
        <f>1/(1+(1/3*$B187*r0/c0)^2)</f>
        <v>0.9286435146431761</v>
      </c>
      <c r="G187">
        <f>(2/3*$B187*r0/c0+1/9*($B187*r0/c0)^3)/(1+(1/3*$B187*r0/c0)^2)</f>
        <v>0.5741786750614033</v>
      </c>
      <c r="H187">
        <f t="shared" si="11"/>
        <v>0.7629808915039373</v>
      </c>
      <c r="I187">
        <f t="shared" si="12"/>
        <v>31.72842995975486</v>
      </c>
      <c r="K187" t="str">
        <f>IMDIV(COMPLEX(1-1/3*($B187*r0/c0)^2,1/3*$B187*r0/c0),COMPLEX(1,1/3*$B187*r0/c0))</f>
        <v>0.785930543929528+5.93399144602022E-002i</v>
      </c>
      <c r="L187">
        <f>20*LOG(SQRT(6)*IMABS(K187))</f>
        <v>5.713883220692443</v>
      </c>
      <c r="M187">
        <f>IMARGUMENT(K187)/PI()*180</f>
        <v>4.317796369906449</v>
      </c>
      <c r="N187">
        <f>SQRT(6)*(1-2/9*($B187*r0/c0)^2)/(1+(1/3*$B187*r0/c0)^2)</f>
        <v>1.9251288058953833</v>
      </c>
      <c r="O187">
        <f>SQRT(6)*(1/9*($B187*r0/c0)^3)/(1+(1/3*$B187*r0/c0)^2)</f>
        <v>0.14535251180789613</v>
      </c>
      <c r="P187">
        <f t="shared" si="13"/>
        <v>5.713883220692447</v>
      </c>
      <c r="Q187">
        <f t="shared" si="14"/>
        <v>4.3177963699064374</v>
      </c>
    </row>
    <row r="188" spans="1:17" ht="12.75">
      <c r="A188">
        <v>3070</v>
      </c>
      <c r="B188">
        <f t="shared" si="10"/>
        <v>19289.37889304133</v>
      </c>
      <c r="C188" t="str">
        <f>IMDIV(COMPLEX(1-1/3*($B188*r0/c0)^2,$B188*r0/c0),COMPLEX(1,1/3*$B188*r0/c0))</f>
        <v>0.92552558650063+0.588460631851604i</v>
      </c>
      <c r="D188">
        <f>20*LOG(IMABS(C188))</f>
        <v>0.8022357726137102</v>
      </c>
      <c r="E188">
        <f>IMARGUMENT(C188)/PI()*180</f>
        <v>32.448706091218696</v>
      </c>
      <c r="F188">
        <f>1/(1+(1/3*$B188*r0/c0)^2)</f>
        <v>0.9255255865006299</v>
      </c>
      <c r="G188">
        <f>(2/3*$B188*r0/c0+1/9*($B188*r0/c0)^3)/(1+(1/3*$B188*r0/c0)^2)</f>
        <v>0.5884606318516034</v>
      </c>
      <c r="H188">
        <f t="shared" si="11"/>
        <v>0.802235772613707</v>
      </c>
      <c r="I188">
        <f t="shared" si="12"/>
        <v>32.448706091218675</v>
      </c>
      <c r="K188" t="str">
        <f>IMDIV(COMPLEX(1-1/3*($B188*r0/c0)^2,1/3*$B188*r0/c0),COMPLEX(1,1/3*$B188*r0/c0))</f>
        <v>0.77657675950189+6.33778755805754E-002i</v>
      </c>
      <c r="L188">
        <f>20*LOG(SQRT(6)*IMABS(K188))</f>
        <v>5.614030551803867</v>
      </c>
      <c r="M188">
        <f>IMARGUMENT(K188)/PI()*180</f>
        <v>4.665675033574859</v>
      </c>
      <c r="N188">
        <f>SQRT(6)*(1-2/9*($B188*r0/c0)^2)/(1+(1/3*$B188*r0/c0)^2)</f>
        <v>1.9022168068836778</v>
      </c>
      <c r="O188">
        <f>SQRT(6)*(1/9*($B188*r0/c0)^3)/(1+(1/3*$B188*r0/c0)^2)</f>
        <v>0.1552434561540084</v>
      </c>
      <c r="P188">
        <f t="shared" si="13"/>
        <v>5.6140305518038645</v>
      </c>
      <c r="Q188">
        <f t="shared" si="14"/>
        <v>4.665675033574876</v>
      </c>
    </row>
    <row r="189" spans="1:17" ht="12.75">
      <c r="A189">
        <v>3150</v>
      </c>
      <c r="B189">
        <f t="shared" si="10"/>
        <v>19792.033717615697</v>
      </c>
      <c r="C189" t="str">
        <f>IMDIV(COMPLEX(1-1/3*($B189*r0/c0)^2,$B189*r0/c0),COMPLEX(1,1/3*$B189*r0/c0))</f>
        <v>0.921900696305697+0.604850168930461i</v>
      </c>
      <c r="D189">
        <f>20*LOG(IMABS(C189))</f>
        <v>0.8484235662501565</v>
      </c>
      <c r="E189">
        <f>IMARGUMENT(C189)/PI()*180</f>
        <v>33.26849459313303</v>
      </c>
      <c r="F189">
        <f>1/(1+(1/3*$B189*r0/c0)^2)</f>
        <v>0.9219006963056968</v>
      </c>
      <c r="G189">
        <f>(2/3*$B189*r0/c0+1/9*($B189*r0/c0)^3)/(1+(1/3*$B189*r0/c0)^2)</f>
        <v>0.604850168930461</v>
      </c>
      <c r="H189">
        <f t="shared" si="11"/>
        <v>0.8484235662501547</v>
      </c>
      <c r="I189">
        <f t="shared" si="12"/>
        <v>33.268494593133035</v>
      </c>
      <c r="K189" t="str">
        <f>IMDIV(COMPLEX(1-1/3*($B189*r0/c0)^2,1/3*$B189*r0/c0),COMPLEX(1,1/3*$B189*r0/c0))</f>
        <v>0.76570208891709+6.81945905311744E-002i</v>
      </c>
      <c r="L189">
        <f>20*LOG(SQRT(6)*IMABS(K189))</f>
        <v>5.497021278462341</v>
      </c>
      <c r="M189">
        <f>IMARGUMENT(K189)/PI()*180</f>
        <v>5.089421103788755</v>
      </c>
      <c r="N189">
        <f>SQRT(6)*(1-2/9*($B189*r0/c0)^2)/(1+(1/3*$B189*r0/c0)^2)</f>
        <v>1.8755794128300656</v>
      </c>
      <c r="O189">
        <f>SQRT(6)*(1/9*($B189*r0/c0)^3)/(1+(1/3*$B189*r0/c0)^2)</f>
        <v>0.16704195001941094</v>
      </c>
      <c r="P189">
        <f t="shared" si="13"/>
        <v>5.497021278462345</v>
      </c>
      <c r="Q189">
        <f t="shared" si="14"/>
        <v>5.089421103788766</v>
      </c>
    </row>
    <row r="190" spans="1:17" ht="12.75">
      <c r="A190">
        <v>3250</v>
      </c>
      <c r="B190">
        <f t="shared" si="10"/>
        <v>20420.352248333656</v>
      </c>
      <c r="C190" t="str">
        <f>IMDIV(COMPLEX(1-1/3*($B190*r0/c0)^2,$B190*r0/c0),COMPLEX(1,1/3*$B190*r0/c0))</f>
        <v>0.917279994419238+0.625439355126626i</v>
      </c>
      <c r="D190">
        <f>20*LOG(IMABS(C190))</f>
        <v>0.9081405072296691</v>
      </c>
      <c r="E190">
        <f>IMARGUMENT(C190)/PI()*180</f>
        <v>34.28777996511709</v>
      </c>
      <c r="F190">
        <f>1/(1+(1/3*$B190*r0/c0)^2)</f>
        <v>0.917279994419238</v>
      </c>
      <c r="G190">
        <f>(2/3*$B190*r0/c0+1/9*($B190*r0/c0)^3)/(1+(1/3*$B190*r0/c0)^2)</f>
        <v>0.6254393551266266</v>
      </c>
      <c r="H190">
        <f t="shared" si="11"/>
        <v>0.9081405072296709</v>
      </c>
      <c r="I190">
        <f t="shared" si="12"/>
        <v>34.28777996511712</v>
      </c>
      <c r="K190" t="str">
        <f>IMDIV(COMPLEX(1-1/3*($B190*r0/c0)^2,1/3*$B190*r0/c0),COMPLEX(1,1/3*$B190*r0/c0))</f>
        <v>0.751839983257714+7.45222787622039E-002i</v>
      </c>
      <c r="L190">
        <f>20*LOG(SQRT(6)*IMABS(K190))</f>
        <v>5.346480962119431</v>
      </c>
      <c r="M190">
        <f>IMARGUMENT(K190)/PI()*180</f>
        <v>5.660660149831436</v>
      </c>
      <c r="N190">
        <f>SQRT(6)*(1-2/9*($B190*r0/c0)^2)/(1+(1/3*$B190*r0/c0)^2)</f>
        <v>1.8416243272040462</v>
      </c>
      <c r="O190">
        <f>SQRT(6)*(1/9*($B190*r0/c0)^3)/(1+(1/3*$B190*r0/c0)^2)</f>
        <v>0.182541557436847</v>
      </c>
      <c r="P190">
        <f t="shared" si="13"/>
        <v>5.346480962119429</v>
      </c>
      <c r="Q190">
        <f t="shared" si="14"/>
        <v>5.660660149831434</v>
      </c>
    </row>
    <row r="191" spans="1:17" ht="12.75">
      <c r="A191">
        <v>3350</v>
      </c>
      <c r="B191">
        <f t="shared" si="10"/>
        <v>21048.670779051616</v>
      </c>
      <c r="C191" t="str">
        <f>IMDIV(COMPLEX(1-1/3*($B191*r0/c0)^2,$B191*r0/c0),COMPLEX(1,1/3*$B191*r0/c0))</f>
        <v>0.912563159242648+0.646143688723015i</v>
      </c>
      <c r="D191">
        <f>20*LOG(IMABS(C191))</f>
        <v>0.9700491720471159</v>
      </c>
      <c r="E191">
        <f>IMARGUMENT(C191)/PI()*180</f>
        <v>35.30054180812941</v>
      </c>
      <c r="F191">
        <f>1/(1+(1/3*$B191*r0/c0)^2)</f>
        <v>0.912563159242648</v>
      </c>
      <c r="G191">
        <f>(2/3*$B191*r0/c0+1/9*($B191*r0/c0)^3)/(1+(1/3*$B191*r0/c0)^2)</f>
        <v>0.6461436887230161</v>
      </c>
      <c r="H191">
        <f t="shared" si="11"/>
        <v>0.9700491720471223</v>
      </c>
      <c r="I191">
        <f t="shared" si="12"/>
        <v>35.30054180812945</v>
      </c>
      <c r="K191" t="str">
        <f>IMDIV(COMPLEX(1-1/3*($B191*r0/c0)^2,1/3*$B191*r0/c0),COMPLEX(1,1/3*$B191*r0/c0))</f>
        <v>0.737689477727944+8.11954091939057E-002i</v>
      </c>
      <c r="L191">
        <f>20*LOG(SQRT(6)*IMABS(K191))</f>
        <v>5.191281978085137</v>
      </c>
      <c r="M191">
        <f>IMARGUMENT(K191)/PI()*180</f>
        <v>6.281102239553307</v>
      </c>
      <c r="N191">
        <f>SQRT(6)*(1-2/9*($B191*r0/c0)^2)/(1+(1/3*$B191*r0/c0)^2)</f>
        <v>1.8069628090536787</v>
      </c>
      <c r="O191">
        <f>SQRT(6)*(1/9*($B191*r0/c0)^3)/(1+(1/3*$B191*r0/c0)^2)</f>
        <v>0.19888732198155504</v>
      </c>
      <c r="P191">
        <f t="shared" si="13"/>
        <v>5.191281978085139</v>
      </c>
      <c r="Q191">
        <f t="shared" si="14"/>
        <v>6.281102239553309</v>
      </c>
    </row>
    <row r="192" spans="1:17" ht="12.75">
      <c r="A192">
        <v>3450</v>
      </c>
      <c r="B192">
        <f t="shared" si="10"/>
        <v>21676.98930976957</v>
      </c>
      <c r="C192" t="str">
        <f>IMDIV(COMPLEX(1-1/3*($B192*r0/c0)^2,$B192*r0/c0),COMPLEX(1,1/3*$B192*r0/c0))</f>
        <v>0.907753859339841+0.666964665066131i</v>
      </c>
      <c r="D192">
        <f>20*LOG(IMABS(C192))</f>
        <v>1.0341334174205927</v>
      </c>
      <c r="E192">
        <f>IMARGUMENT(C192)/PI()*180</f>
        <v>36.30627868022388</v>
      </c>
      <c r="F192">
        <f>1/(1+(1/3*$B192*r0/c0)^2)</f>
        <v>0.9077538593398404</v>
      </c>
      <c r="G192">
        <f>(2/3*$B192*r0/c0+1/9*($B192*r0/c0)^3)/(1+(1/3*$B192*r0/c0)^2)</f>
        <v>0.6669646650661313</v>
      </c>
      <c r="H192">
        <f t="shared" si="11"/>
        <v>1.0341334174205918</v>
      </c>
      <c r="I192">
        <f t="shared" si="12"/>
        <v>36.30627868022391</v>
      </c>
      <c r="K192" t="str">
        <f>IMDIV(COMPLEX(1-1/3*($B192*r0/c0)^2,1/3*$B192*r0/c0),COMPLEX(1,1/3*$B192*r0/c0))</f>
        <v>0.723261578019521+8.82184678657844E-002i</v>
      </c>
      <c r="L192">
        <f>20*LOG(SQRT(6)*IMABS(K192))</f>
        <v>5.0315563849293055</v>
      </c>
      <c r="M192">
        <f>IMARGUMENT(K192)/PI()*180</f>
        <v>6.954193618375845</v>
      </c>
      <c r="N192">
        <f>SQRT(6)*(1-2/9*($B192*r0/c0)^2)/(1+(1/3*$B192*r0/c0)^2)</f>
        <v>1.7716218167079922</v>
      </c>
      <c r="O192">
        <f>SQRT(6)*(1/9*($B192*r0/c0)^3)/(1+(1/3*$B192*r0/c0)^2)</f>
        <v>0.21609023216128637</v>
      </c>
      <c r="P192">
        <f t="shared" si="13"/>
        <v>5.031556384929309</v>
      </c>
      <c r="Q192">
        <f t="shared" si="14"/>
        <v>6.954193618375846</v>
      </c>
    </row>
    <row r="193" spans="1:17" ht="12.75">
      <c r="A193">
        <v>3550</v>
      </c>
      <c r="B193">
        <f t="shared" si="10"/>
        <v>22305.30784048753</v>
      </c>
      <c r="C193" t="str">
        <f>IMDIV(COMPLEX(1-1/3*($B193*r0/c0)^2,$B193*r0/c0),COMPLEX(1,1/3*$B193*r0/c0))</f>
        <v>0.902855773018179+0.687903640716629i</v>
      </c>
      <c r="D193">
        <f>20*LOG(IMABS(C193))</f>
        <v>1.100372211853223</v>
      </c>
      <c r="E193">
        <f>IMARGUMENT(C193)/PI()*180</f>
        <v>37.304491451546255</v>
      </c>
      <c r="F193">
        <f>1/(1+(1/3*$B193*r0/c0)^2)</f>
        <v>0.9028557730181793</v>
      </c>
      <c r="G193">
        <f>(2/3*$B193*r0/c0+1/9*($B193*r0/c0)^3)/(1+(1/3*$B193*r0/c0)^2)</f>
        <v>0.6879036407166288</v>
      </c>
      <c r="H193">
        <f t="shared" si="11"/>
        <v>1.1003722118532229</v>
      </c>
      <c r="I193">
        <f t="shared" si="12"/>
        <v>37.304491451546234</v>
      </c>
      <c r="K193" t="str">
        <f>IMDIV(COMPLEX(1-1/3*($B193*r0/c0)^2,1/3*$B193*r0/c0),COMPLEX(1,1/3*$B193*r0/c0))</f>
        <v>0.708567319054538+9.55955244598105E-002i</v>
      </c>
      <c r="L193">
        <f>20*LOG(SQRT(6)*IMABS(K193))</f>
        <v>4.867473202290415</v>
      </c>
      <c r="M193">
        <f>IMARGUMENT(K193)/PI()*180</f>
        <v>7.683598401103944</v>
      </c>
      <c r="N193">
        <f>SQRT(6)*(1-2/9*($B193*r0/c0)^2)/(1+(1/3*$B193*r0/c0)^2)</f>
        <v>1.7356283800954662</v>
      </c>
      <c r="O193">
        <f>SQRT(6)*(1/9*($B193*r0/c0)^3)/(1+(1/3*$B193*r0/c0)^2)</f>
        <v>0.23416025662028425</v>
      </c>
      <c r="P193">
        <f t="shared" si="13"/>
        <v>4.867473202290415</v>
      </c>
      <c r="Q193">
        <f t="shared" si="14"/>
        <v>7.6835984011039455</v>
      </c>
    </row>
    <row r="194" spans="1:17" ht="12.75">
      <c r="A194">
        <v>3650</v>
      </c>
      <c r="B194">
        <f t="shared" si="10"/>
        <v>22933.62637120549</v>
      </c>
      <c r="C194" t="str">
        <f>IMDIV(COMPLEX(1-1/3*($B194*r0/c0)^2,$B194*r0/c0),COMPLEX(1,1/3*$B194*r0/c0))</f>
        <v>0.897872582435108+0.708961834986768i</v>
      </c>
      <c r="D194">
        <f>20*LOG(IMABS(C194))</f>
        <v>1.1687396914478179</v>
      </c>
      <c r="E194">
        <f>IMARGUMENT(C194)/PI()*180</f>
        <v>38.294686045226484</v>
      </c>
      <c r="F194">
        <f>1/(1+(1/3*$B194*r0/c0)^2)</f>
        <v>0.8978725824351079</v>
      </c>
      <c r="G194">
        <f>(2/3*$B194*r0/c0+1/9*($B194*r0/c0)^3)/(1+(1/3*$B194*r0/c0)^2)</f>
        <v>0.7089618349867691</v>
      </c>
      <c r="H194">
        <f t="shared" si="11"/>
        <v>1.1687396914478216</v>
      </c>
      <c r="I194">
        <f t="shared" si="12"/>
        <v>38.294686045226534</v>
      </c>
      <c r="K194" t="str">
        <f>IMDIV(COMPLEX(1-1/3*($B194*r0/c0)^2,1/3*$B194*r0/c0),COMPLEX(1,1/3*$B194*r0/c0))</f>
        <v>0.693617747305324+0.103330236912764i</v>
      </c>
      <c r="L194">
        <f>20*LOG(SQRT(6)*IMABS(K194))</f>
        <v>4.699245126059158</v>
      </c>
      <c r="M194">
        <f>IMARGUMENT(K194)/PI()*180</f>
        <v>8.473202575650673</v>
      </c>
      <c r="N194">
        <f>SQRT(6)*(1-2/9*($B194*r0/c0)^2)/(1+(1/3*$B194*r0/c0)^2)</f>
        <v>1.699009557436765</v>
      </c>
      <c r="O194">
        <f>SQRT(6)*(1/9*($B194*r0/c0)^3)/(1+(1/3*$B194*r0/c0)^2)</f>
        <v>0.25310635543717164</v>
      </c>
      <c r="P194">
        <f t="shared" si="13"/>
        <v>4.6992451260591555</v>
      </c>
      <c r="Q194">
        <f t="shared" si="14"/>
        <v>8.47320257565069</v>
      </c>
    </row>
    <row r="195" spans="1:17" ht="12.75">
      <c r="A195">
        <v>3750</v>
      </c>
      <c r="B195">
        <f t="shared" si="10"/>
        <v>23561.94490192345</v>
      </c>
      <c r="C195" t="str">
        <f>IMDIV(COMPLEX(1-1/3*($B195*r0/c0)^2,$B195*r0/c0),COMPLEX(1,1/3*$B195*r0/c0))</f>
        <v>0.892807967881951+0.730140331743205i</v>
      </c>
      <c r="D195">
        <f>20*LOG(IMABS(C195))</f>
        <v>1.2392052556448063</v>
      </c>
      <c r="E195">
        <f>IMARGUMENT(C195)/PI()*180</f>
        <v>39.27637610126277</v>
      </c>
      <c r="F195">
        <f>1/(1+(1/3*$B195*r0/c0)^2)</f>
        <v>0.89280796788195</v>
      </c>
      <c r="G195">
        <f>(2/3*$B195*r0/c0+1/9*($B195*r0/c0)^3)/(1+(1/3*$B195*r0/c0)^2)</f>
        <v>0.7301403317432</v>
      </c>
      <c r="H195">
        <f t="shared" si="11"/>
        <v>1.2392052556447763</v>
      </c>
      <c r="I195">
        <f t="shared" si="12"/>
        <v>39.276376101262606</v>
      </c>
      <c r="K195" t="str">
        <f>IMDIV(COMPLEX(1-1/3*($B195*r0/c0)^2,1/3*$B195*r0/c0),COMPLEX(1,1/3*$B195*r0/c0))</f>
        <v>0.67842390364585+0.11142585682459i</v>
      </c>
      <c r="L195">
        <f>20*LOG(SQRT(6)*IMABS(K195))</f>
        <v>4.527136210379576</v>
      </c>
      <c r="M195">
        <f>IMARGUMENT(K195)/PI()*180</f>
        <v>9.327113801569087</v>
      </c>
      <c r="N195">
        <f>SQRT(6)*(1-2/9*($B195*r0/c0)^2)/(1+(1/3*$B195*r0/c0)^2)</f>
        <v>1.6617923932394332</v>
      </c>
      <c r="O195">
        <f>SQRT(6)*(1/9*($B195*r0/c0)^3)/(1+(1/3*$B195*r0/c0)^2)</f>
        <v>0.2729364933726595</v>
      </c>
      <c r="P195">
        <f t="shared" si="13"/>
        <v>4.527136210379578</v>
      </c>
      <c r="Q195">
        <f t="shared" si="14"/>
        <v>9.327113801569066</v>
      </c>
    </row>
    <row r="196" spans="1:17" ht="12.75">
      <c r="A196">
        <v>3870</v>
      </c>
      <c r="B196">
        <f t="shared" si="10"/>
        <v>24315.927138785</v>
      </c>
      <c r="C196" t="str">
        <f>IMDIV(COMPLEX(1-1/3*($B196*r0/c0)^2,$B196*r0/c0),COMPLEX(1,1/3*$B196*r0/c0))</f>
        <v>0.886628121380524+0.755714656142186i</v>
      </c>
      <c r="D196">
        <f>20*LOG(IMABS(C196))</f>
        <v>1.3264835233297398</v>
      </c>
      <c r="E196">
        <f>IMARGUMENT(C196)/PI()*180</f>
        <v>40.442508721004714</v>
      </c>
      <c r="F196">
        <f>1/(1+(1/3*$B196*r0/c0)^2)</f>
        <v>0.8866281213805223</v>
      </c>
      <c r="G196">
        <f>(2/3*$B196*r0/c0+1/9*($B196*r0/c0)^3)/(1+(1/3*$B196*r0/c0)^2)</f>
        <v>0.7557146561421823</v>
      </c>
      <c r="H196">
        <f t="shared" si="11"/>
        <v>1.3264835233297125</v>
      </c>
      <c r="I196">
        <f t="shared" si="12"/>
        <v>40.44250872100463</v>
      </c>
      <c r="K196" t="str">
        <f>IMDIV(COMPLEX(1-1/3*($B196*r0/c0)^2,1/3*$B196*r0/c0),COMPLEX(1,1/3*$B196*r0/c0))</f>
        <v>0.659884364141567+0.121620985592576i</v>
      </c>
      <c r="L196">
        <f>20*LOG(SQRT(6)*IMABS(K196))</f>
        <v>4.315943983759389</v>
      </c>
      <c r="M196">
        <f>IMARGUMENT(K196)/PI()*180</f>
        <v>10.442794349258566</v>
      </c>
      <c r="N196">
        <f>SQRT(6)*(1-2/9*($B196*r0/c0)^2)/(1+(1/3*$B196*r0/c0)^2)</f>
        <v>1.6163799813877682</v>
      </c>
      <c r="O196">
        <f>SQRT(6)*(1/9*($B196*r0/c0)^3)/(1+(1/3*$B196*r0/c0)^2)</f>
        <v>0.2979093567161961</v>
      </c>
      <c r="P196">
        <f t="shared" si="13"/>
        <v>4.315943983759391</v>
      </c>
      <c r="Q196">
        <f t="shared" si="14"/>
        <v>10.442794349258582</v>
      </c>
    </row>
    <row r="197" spans="1:17" ht="12.75">
      <c r="A197">
        <v>4000</v>
      </c>
      <c r="B197">
        <f t="shared" si="10"/>
        <v>25132.741228718343</v>
      </c>
      <c r="C197" t="str">
        <f>IMDIV(COMPLEX(1-1/3*($B197*r0/c0)^2,$B197*r0/c0),COMPLEX(1,1/3*$B197*r0/c0))</f>
        <v>0.879814272449681+0.783618812460944i</v>
      </c>
      <c r="D197">
        <f>20*LOG(IMABS(C197))</f>
        <v>1.4243063992998675</v>
      </c>
      <c r="E197">
        <f>IMARGUMENT(C197)/PI()*180</f>
        <v>41.69030142005047</v>
      </c>
      <c r="F197">
        <f>1/(1+(1/3*$B197*r0/c0)^2)</f>
        <v>0.8798142724496804</v>
      </c>
      <c r="G197">
        <f>(2/3*$B197*r0/c0+1/9*($B197*r0/c0)^3)/(1+(1/3*$B197*r0/c0)^2)</f>
        <v>0.7836188124609428</v>
      </c>
      <c r="H197">
        <f t="shared" si="11"/>
        <v>1.4243063992998568</v>
      </c>
      <c r="I197">
        <f t="shared" si="12"/>
        <v>41.690301420050446</v>
      </c>
      <c r="K197" t="str">
        <f>IMDIV(COMPLEX(1-1/3*($B197*r0/c0)^2,1/3*$B197*r0/c0),COMPLEX(1,1/3*$B197*r0/c0))</f>
        <v>0.639442817349041+0.133261623084151i</v>
      </c>
      <c r="L197">
        <f>20*LOG(SQRT(6)*IMABS(K197))</f>
        <v>4.082187015091629</v>
      </c>
      <c r="M197">
        <f>IMARGUMENT(K197)/PI()*180</f>
        <v>11.77209912657196</v>
      </c>
      <c r="N197">
        <f>SQRT(6)*(1-2/9*($B197*r0/c0)^2)/(1+(1/3*$B197*r0/c0)^2)</f>
        <v>1.5663086221928533</v>
      </c>
      <c r="O197">
        <f>SQRT(6)*(1/9*($B197*r0/c0)^3)/(1+(1/3*$B197*r0/c0)^2)</f>
        <v>0.32642297885126653</v>
      </c>
      <c r="P197">
        <f t="shared" si="13"/>
        <v>4.082187015091631</v>
      </c>
      <c r="Q197">
        <f t="shared" si="14"/>
        <v>11.772099126571984</v>
      </c>
    </row>
    <row r="198" spans="1:17" ht="12.75">
      <c r="A198">
        <v>4120</v>
      </c>
      <c r="B198">
        <f t="shared" si="10"/>
        <v>25886.723465579897</v>
      </c>
      <c r="C198" t="str">
        <f>IMDIV(COMPLEX(1-1/3*($B198*r0/c0)^2,$B198*r0/c0),COMPLEX(1,1/3*$B198*r0/c0))</f>
        <v>0.873421429540668+0.809561049725132i</v>
      </c>
      <c r="D198">
        <f>20*LOG(IMABS(C198))</f>
        <v>1.5175404369293102</v>
      </c>
      <c r="E198">
        <f>IMARGUMENT(C198)/PI()*180</f>
        <v>42.82696745043351</v>
      </c>
      <c r="F198">
        <f>1/(1+(1/3*$B198*r0/c0)^2)</f>
        <v>0.8734214295406666</v>
      </c>
      <c r="G198">
        <f>(2/3*$B198*r0/c0+1/9*($B198*r0/c0)^3)/(1+(1/3*$B198*r0/c0)^2)</f>
        <v>0.809561049725132</v>
      </c>
      <c r="H198">
        <f t="shared" si="11"/>
        <v>1.5175404369293024</v>
      </c>
      <c r="I198">
        <f t="shared" si="12"/>
        <v>42.82696745043355</v>
      </c>
      <c r="K198" t="str">
        <f>IMDIV(COMPLEX(1-1/3*($B198*r0/c0)^2,1/3*$B198*r0/c0),COMPLEX(1,1/3*$B198*r0/c0))</f>
        <v>0.620264288622+0.144560490447758i</v>
      </c>
      <c r="L198">
        <f>20*LOG(SQRT(6)*IMABS(K198))</f>
        <v>3.862765246412706</v>
      </c>
      <c r="M198">
        <f>IMARGUMENT(K198)/PI()*180</f>
        <v>13.119317719049933</v>
      </c>
      <c r="N198">
        <f>SQRT(6)*(1-2/9*($B198*r0/c0)^2)/(1+(1/3*$B198*r0/c0)^2)</f>
        <v>1.5193310127942932</v>
      </c>
      <c r="O198">
        <f>SQRT(6)*(1/9*($B198*r0/c0)^3)/(1+(1/3*$B198*r0/c0)^2)</f>
        <v>0.3540994385634892</v>
      </c>
      <c r="P198">
        <f t="shared" si="13"/>
        <v>3.8627652464127027</v>
      </c>
      <c r="Q198">
        <f t="shared" si="14"/>
        <v>13.119317719049949</v>
      </c>
    </row>
    <row r="199" spans="1:17" ht="12.75">
      <c r="A199">
        <v>4250</v>
      </c>
      <c r="B199">
        <f t="shared" si="10"/>
        <v>26703.53755551324</v>
      </c>
      <c r="C199" t="str">
        <f>IMDIV(COMPLEX(1-1/3*($B199*r0/c0)^2,$B199*r0/c0),COMPLEX(1,1/3*$B199*r0/c0))</f>
        <v>0.866391535718798+0.837866084627851i</v>
      </c>
      <c r="D199">
        <f>20*LOG(IMABS(C199))</f>
        <v>1.6216214511749902</v>
      </c>
      <c r="E199">
        <f>IMARGUMENT(C199)/PI()*180</f>
        <v>44.04108666648607</v>
      </c>
      <c r="F199">
        <f>1/(1+(1/3*$B199*r0/c0)^2)</f>
        <v>0.8663915357187995</v>
      </c>
      <c r="G199">
        <f>(2/3*$B199*r0/c0+1/9*($B199*r0/c0)^3)/(1+(1/3*$B199*r0/c0)^2)</f>
        <v>0.8378660846278524</v>
      </c>
      <c r="H199">
        <f t="shared" si="11"/>
        <v>1.621621451175005</v>
      </c>
      <c r="I199">
        <f t="shared" si="12"/>
        <v>44.04108666648608</v>
      </c>
      <c r="K199" t="str">
        <f>IMDIV(COMPLEX(1-1/3*($B199*r0/c0)^2,1/3*$B199*r0/c0),COMPLEX(1,1/3*$B199*r0/c0))</f>
        <v>0.599174607156398+0.157403763691213i</v>
      </c>
      <c r="L199">
        <f>20*LOG(SQRT(6)*IMABS(K199))</f>
        <v>3.6224055363279897</v>
      </c>
      <c r="M199">
        <f>IMARGUMENT(K199)/PI()*180</f>
        <v>14.719076992033303</v>
      </c>
      <c r="N199">
        <f>SQRT(6)*(1-2/9*($B199*r0/c0)^2)/(1+(1/3*$B199*r0/c0)^2)</f>
        <v>1.4676720543657382</v>
      </c>
      <c r="O199">
        <f>SQRT(6)*(1/9*($B199*r0/c0)^3)/(1+(1/3*$B199*r0/c0)^2)</f>
        <v>0.3855589046370926</v>
      </c>
      <c r="P199">
        <f t="shared" si="13"/>
        <v>3.622405536327994</v>
      </c>
      <c r="Q199">
        <f t="shared" si="14"/>
        <v>14.719076992033264</v>
      </c>
    </row>
    <row r="200" spans="1:17" ht="12.75">
      <c r="A200">
        <v>4370</v>
      </c>
      <c r="B200">
        <f t="shared" si="10"/>
        <v>27457.51979237479</v>
      </c>
      <c r="C200" t="str">
        <f>IMDIV(COMPLEX(1-1/3*($B200*r0/c0)^2,$B200*r0/c0),COMPLEX(1,1/3*$B200*r0/c0))</f>
        <v>0.859812708450355+0.864179925251664i</v>
      </c>
      <c r="D200">
        <f>20*LOG(IMABS(C200))</f>
        <v>1.7204360290464074</v>
      </c>
      <c r="E200">
        <f>IMARGUMENT(C200)/PI()*180</f>
        <v>45.14514131372069</v>
      </c>
      <c r="F200">
        <f>1/(1+(1/3*$B200*r0/c0)^2)</f>
        <v>0.8598127084503551</v>
      </c>
      <c r="G200">
        <f>(2/3*$B200*r0/c0+1/9*($B200*r0/c0)^3)/(1+(1/3*$B200*r0/c0)^2)</f>
        <v>0.8641799252516672</v>
      </c>
      <c r="H200">
        <f t="shared" si="11"/>
        <v>1.7204360290464238</v>
      </c>
      <c r="I200">
        <f t="shared" si="12"/>
        <v>45.1451413137208</v>
      </c>
      <c r="K200" t="str">
        <f>IMDIV(COMPLEX(1-1/3*($B200*r0/c0)^2,1/3*$B200*r0/c0),COMPLEX(1,1/3*$B200*r0/c0))</f>
        <v>0.579438125351066+0.169817441133697i</v>
      </c>
      <c r="L200">
        <f>20*LOG(SQRT(6)*IMABS(K200))</f>
        <v>3.39951839105081</v>
      </c>
      <c r="M200">
        <f>IMARGUMENT(K200)/PI()*180</f>
        <v>16.334415521790895</v>
      </c>
      <c r="N200">
        <f>SQRT(6)*(1-2/9*($B200*r0/c0)^2)/(1+(1/3*$B200*r0/c0)^2)</f>
        <v>1.4193277446249482</v>
      </c>
      <c r="O200">
        <f>SQRT(6)*(1/9*($B200*r0/c0)^3)/(1+(1/3*$B200*r0/c0)^2)</f>
        <v>0.4159660802026757</v>
      </c>
      <c r="P200">
        <f t="shared" si="13"/>
        <v>3.3995183910507993</v>
      </c>
      <c r="Q200">
        <f t="shared" si="14"/>
        <v>16.33441552179086</v>
      </c>
    </row>
    <row r="201" spans="1:17" ht="12.75">
      <c r="A201">
        <v>4500</v>
      </c>
      <c r="B201">
        <f t="shared" si="10"/>
        <v>28274.33388230814</v>
      </c>
      <c r="C201" t="str">
        <f>IMDIV(COMPLEX(1-1/3*($B201*r0/c0)^2,$B201*r0/c0),COMPLEX(1,1/3*$B201*r0/c0))</f>
        <v>0.852595721956801+0.89288861084839i</v>
      </c>
      <c r="D201">
        <f>20*LOG(IMABS(C201))</f>
        <v>1.830332771501956</v>
      </c>
      <c r="E201">
        <f>IMARGUMENT(C201)/PI()*180</f>
        <v>46.322385139002506</v>
      </c>
      <c r="F201">
        <f>1/(1+(1/3*$B201*r0/c0)^2)</f>
        <v>0.8525957219567998</v>
      </c>
      <c r="G201">
        <f>(2/3*$B201*r0/c0+1/9*($B201*r0/c0)^3)/(1+(1/3*$B201*r0/c0)^2)</f>
        <v>0.8928886108483869</v>
      </c>
      <c r="H201">
        <f t="shared" si="11"/>
        <v>1.8303327715019337</v>
      </c>
      <c r="I201">
        <f t="shared" si="12"/>
        <v>46.32238513900245</v>
      </c>
      <c r="K201" t="str">
        <f>IMDIV(COMPLEX(1-1/3*($B201*r0/c0)^2,1/3*$B201*r0/c0),COMPLEX(1,1/3*$B201*r0/c0))</f>
        <v>0.557787165870399+0.183871666459148i</v>
      </c>
      <c r="L201">
        <f>20*LOG(SQRT(6)*IMABS(K201))</f>
        <v>3.1588890714847273</v>
      </c>
      <c r="M201">
        <f>IMARGUMENT(K201)/PI()*180</f>
        <v>18.244537734299932</v>
      </c>
      <c r="N201">
        <f>SQRT(6)*(1-2/9*($B201*r0/c0)^2)/(1+(1/3*$B201*r0/c0)^2)</f>
        <v>1.3662939414556423</v>
      </c>
      <c r="O201">
        <f>SQRT(6)*(1/9*($B201*r0/c0)^3)/(1+(1/3*$B201*r0/c0)^2)</f>
        <v>0.4503917609801333</v>
      </c>
      <c r="P201">
        <f t="shared" si="13"/>
        <v>3.1588890714847335</v>
      </c>
      <c r="Q201">
        <f t="shared" si="14"/>
        <v>18.244537734299943</v>
      </c>
    </row>
    <row r="202" spans="1:17" ht="12.75">
      <c r="A202">
        <v>4620</v>
      </c>
      <c r="B202">
        <f t="shared" si="10"/>
        <v>29028.31611916969</v>
      </c>
      <c r="C202" t="str">
        <f>IMDIV(COMPLEX(1-1/3*($B202*r0/c0)^2,$B202*r0/c0),COMPLEX(1,1/3*$B202*r0/c0))</f>
        <v>0.845857299325947+0.919575518837774i</v>
      </c>
      <c r="D202">
        <f>20*LOG(IMABS(C202))</f>
        <v>1.9342897265462589</v>
      </c>
      <c r="E202">
        <f>IMARGUMENT(C202)/PI()*180</f>
        <v>47.39107970070804</v>
      </c>
      <c r="F202">
        <f>1/(1+(1/3*$B202*r0/c0)^2)</f>
        <v>0.845857299325946</v>
      </c>
      <c r="G202">
        <f>(2/3*$B202*r0/c0+1/9*($B202*r0/c0)^3)/(1+(1/3*$B202*r0/c0)^2)</f>
        <v>0.91957551883777</v>
      </c>
      <c r="H202">
        <f t="shared" si="11"/>
        <v>1.934289726546234</v>
      </c>
      <c r="I202">
        <f t="shared" si="12"/>
        <v>47.39107970070795</v>
      </c>
      <c r="K202" t="str">
        <f>IMDIV(COMPLEX(1-1/3*($B202*r0/c0)^2,1/3*$B202*r0/c0),COMPLEX(1,1/3*$B202*r0/c0))</f>
        <v>0.537571897977838+0.197404545998338i</v>
      </c>
      <c r="L202">
        <f>20*LOG(SQRT(6)*IMABS(K202))</f>
        <v>2.9396166694656096</v>
      </c>
      <c r="M202">
        <f>IMARGUMENT(K202)/PI()*180</f>
        <v>20.16400006687336</v>
      </c>
      <c r="N202">
        <f>SQRT(6)*(1-2/9*($B202*r0/c0)^2)/(1+(1/3*$B202*r0/c0)^2)</f>
        <v>1.3167768501051988</v>
      </c>
      <c r="O202">
        <f>SQRT(6)*(1/9*($B202*r0/c0)^3)/(1+(1/3*$B202*r0/c0)^2)</f>
        <v>0.48354041060169856</v>
      </c>
      <c r="P202">
        <f t="shared" si="13"/>
        <v>2.939616669465606</v>
      </c>
      <c r="Q202">
        <f t="shared" si="14"/>
        <v>20.16400006687335</v>
      </c>
    </row>
    <row r="203" spans="1:17" ht="12.75">
      <c r="A203">
        <v>4750</v>
      </c>
      <c r="B203">
        <f t="shared" si="10"/>
        <v>29845.130209103034</v>
      </c>
      <c r="C203" t="str">
        <f>IMDIV(COMPLEX(1-1/3*($B203*r0/c0)^2,$B203*r0/c0),COMPLEX(1,1/3*$B203*r0/c0))</f>
        <v>0.838481393120363+0.948688298113556i</v>
      </c>
      <c r="D203">
        <f>20*LOG(IMABS(C203))</f>
        <v>2.0494992217091936</v>
      </c>
      <c r="E203">
        <f>IMARGUMENT(C203)/PI()*180</f>
        <v>48.52871077235115</v>
      </c>
      <c r="F203">
        <f>1/(1+(1/3*$B203*r0/c0)^2)</f>
        <v>0.838481393120362</v>
      </c>
      <c r="G203">
        <f>(2/3*$B203*r0/c0+1/9*($B203*r0/c0)^3)/(1+(1/3*$B203*r0/c0)^2)</f>
        <v>0.9486882981135555</v>
      </c>
      <c r="H203">
        <f t="shared" si="11"/>
        <v>2.0494992217091856</v>
      </c>
      <c r="I203">
        <f t="shared" si="12"/>
        <v>48.52871077235117</v>
      </c>
      <c r="K203" t="str">
        <f>IMDIV(COMPLEX(1-1/3*($B203*r0/c0)^2,1/3*$B203*r0/c0),COMPLEX(1,1/3*$B203*r0/c0))</f>
        <v>0.515444179361086+0.212671052360988i</v>
      </c>
      <c r="L203">
        <f>20*LOG(SQRT(6)*IMABS(K203))</f>
        <v>2.7078828582139924</v>
      </c>
      <c r="M203">
        <f>IMARGUMENT(K203)/PI()*180</f>
        <v>22.420928218967024</v>
      </c>
      <c r="N203">
        <f>SQRT(6)*(1-2/9*($B203*r0/c0)^2)/(1+(1/3*$B203*r0/c0)^2)</f>
        <v>1.2625752303222724</v>
      </c>
      <c r="O203">
        <f>SQRT(6)*(1/9*($B203*r0/c0)^3)/(1+(1/3*$B203*r0/c0)^2)</f>
        <v>0.5209355613451435</v>
      </c>
      <c r="P203">
        <f t="shared" si="13"/>
        <v>2.7078828582139884</v>
      </c>
      <c r="Q203">
        <f t="shared" si="14"/>
        <v>22.420928218967003</v>
      </c>
    </row>
    <row r="204" spans="1:17" ht="12.75">
      <c r="A204">
        <v>4870</v>
      </c>
      <c r="B204">
        <f t="shared" si="10"/>
        <v>30599.112445964583</v>
      </c>
      <c r="C204" t="str">
        <f>IMDIV(COMPLEX(1-1/3*($B204*r0/c0)^2,$B204*r0/c0),COMPLEX(1,1/3*$B204*r0/c0))</f>
        <v>0.831608955343792+0.975747667680264i</v>
      </c>
      <c r="D204">
        <f>20*LOG(IMABS(C204))</f>
        <v>2.158111845570479</v>
      </c>
      <c r="E204">
        <f>IMARGUMENT(C204)/PI()*180</f>
        <v>49.559751806885934</v>
      </c>
      <c r="F204">
        <f>1/(1+(1/3*$B204*r0/c0)^2)</f>
        <v>0.8316089553437928</v>
      </c>
      <c r="G204">
        <f>(2/3*$B204*r0/c0+1/9*($B204*r0/c0)^3)/(1+(1/3*$B204*r0/c0)^2)</f>
        <v>0.975747667680263</v>
      </c>
      <c r="H204">
        <f t="shared" si="11"/>
        <v>2.158111845570477</v>
      </c>
      <c r="I204">
        <f t="shared" si="12"/>
        <v>49.559751806885885</v>
      </c>
      <c r="K204" t="str">
        <f>IMDIV(COMPLEX(1-1/3*($B204*r0/c0)^2,1/3*$B204*r0/c0),COMPLEX(1,1/3*$B204*r0/c0))</f>
        <v>0.494826866031378+0.22732131663215i</v>
      </c>
      <c r="L204">
        <f>20*LOG(SQRT(6)*IMABS(K204))</f>
        <v>2.5021784975551093</v>
      </c>
      <c r="M204">
        <f>IMARGUMENT(K204)/PI()*180</f>
        <v>24.673845008183953</v>
      </c>
      <c r="N204">
        <f>SQRT(6)*(1-2/9*($B204*r0/c0)^2)/(1+(1/3*$B204*r0/c0)^2)</f>
        <v>1.212073332797407</v>
      </c>
      <c r="O204">
        <f>SQRT(6)*(1/9*($B204*r0/c0)^3)/(1+(1/3*$B204*r0/c0)^2)</f>
        <v>0.5568212334064178</v>
      </c>
      <c r="P204">
        <f t="shared" si="13"/>
        <v>2.502178497555112</v>
      </c>
      <c r="Q204">
        <f t="shared" si="14"/>
        <v>24.673845008183918</v>
      </c>
    </row>
    <row r="205" spans="1:17" ht="12.75">
      <c r="A205">
        <v>5000</v>
      </c>
      <c r="B205">
        <f t="shared" si="10"/>
        <v>31415.926535897932</v>
      </c>
      <c r="C205" t="str">
        <f>IMDIV(COMPLEX(1-1/3*($B205*r0/c0)^2,$B205*r0/c0),COMPLEX(1,1/3*$B205*r0/c0))</f>
        <v>0.824101336902354+1.00526283160932i</v>
      </c>
      <c r="D205">
        <f>20*LOG(IMABS(C205))</f>
        <v>2.2780867212854057</v>
      </c>
      <c r="E205">
        <f>IMARGUMENT(C205)/PI()*180</f>
        <v>50.65554761655467</v>
      </c>
      <c r="F205">
        <f>1/(1+(1/3*$B205*r0/c0)^2)</f>
        <v>0.824101336902355</v>
      </c>
      <c r="G205">
        <f>(2/3*$B205*r0/c0+1/9*($B205*r0/c0)^3)/(1+(1/3*$B205*r0/c0)^2)</f>
        <v>1.0052628316093255</v>
      </c>
      <c r="H205">
        <f t="shared" si="11"/>
        <v>2.2780867212854385</v>
      </c>
      <c r="I205">
        <f t="shared" si="12"/>
        <v>50.65554761655479</v>
      </c>
      <c r="K205" t="str">
        <f>IMDIV(COMPLEX(1-1/3*($B205*r0/c0)^2,1/3*$B205*r0/c0),COMPLEX(1,1/3*$B205*r0/c0))</f>
        <v>0.472304010707065+0.24379497695463i</v>
      </c>
      <c r="L205">
        <f>20*LOG(SQRT(6)*IMABS(K205))</f>
        <v>2.291805702471002</v>
      </c>
      <c r="M205">
        <f>IMARGUMENT(K205)/PI()*180</f>
        <v>27.301982787794312</v>
      </c>
      <c r="N205">
        <f>SQRT(6)*(1-2/9*($B205*r0/c0)^2)/(1+(1/3*$B205*r0/c0)^2)</f>
        <v>1.1569038297023115</v>
      </c>
      <c r="O205">
        <f>SQRT(6)*(1/9*($B205*r0/c0)^3)/(1+(1/3*$B205*r0/c0)^2)</f>
        <v>0.5971732953924271</v>
      </c>
      <c r="P205">
        <f t="shared" si="13"/>
        <v>2.2918057024709984</v>
      </c>
      <c r="Q205">
        <f t="shared" si="14"/>
        <v>27.301982787794312</v>
      </c>
    </row>
    <row r="206" spans="1:17" ht="12.75">
      <c r="A206">
        <v>5150</v>
      </c>
      <c r="B206">
        <f aca="true" t="shared" si="15" ref="B206:B222">2*PI()*A206</f>
        <v>32358.40433197487</v>
      </c>
      <c r="C206" t="str">
        <f>IMDIV(COMPLEX(1-1/3*($B206*r0/c0)^2,$B206*r0/c0),COMPLEX(1,1/3*$B206*r0/c0))</f>
        <v>0.8153669398638+1.03957705701304i</v>
      </c>
      <c r="D206">
        <f>20*LOG(IMABS(C206))</f>
        <v>2.4193072694443205</v>
      </c>
      <c r="E206">
        <f>IMARGUMENT(C206)/PI()*180</f>
        <v>51.89200049360633</v>
      </c>
      <c r="F206">
        <f>1/(1+(1/3*$B206*r0/c0)^2)</f>
        <v>0.8153669398638009</v>
      </c>
      <c r="G206">
        <f>(2/3*$B206*r0/c0+1/9*($B206*r0/c0)^3)/(1+(1/3*$B206*r0/c0)^2)</f>
        <v>1.0395770570130398</v>
      </c>
      <c r="H206">
        <f aca="true" t="shared" si="16" ref="H206:H254">10*LOG10(F206^2+G206^2)</f>
        <v>2.4193072694443227</v>
      </c>
      <c r="I206">
        <f aca="true" t="shared" si="17" ref="I206:I254">ATAN2(F206,G206)/PI()*180</f>
        <v>51.89200049360629</v>
      </c>
      <c r="K206" t="str">
        <f>IMDIV(COMPLEX(1-1/3*($B206*r0/c0)^2,1/3*$B206*r0/c0),COMPLEX(1,1/3*$B206*r0/c0))</f>
        <v>0.446100819591403+0.263577847629572i</v>
      </c>
      <c r="L206">
        <f>20*LOG(SQRT(6)*IMABS(K206))</f>
        <v>2.070619326535354</v>
      </c>
      <c r="M206">
        <f>IMARGUMENT(K206)/PI()*180</f>
        <v>30.57663915506222</v>
      </c>
      <c r="N206">
        <f>SQRT(6)*(1-2/9*($B206*r0/c0)^2)/(1+(1/3*$B206*r0/c0)^2)</f>
        <v>1.09271938183631</v>
      </c>
      <c r="O206">
        <f>SQRT(6)*(1/9*($B206*r0/c0)^3)/(1+(1/3*$B206*r0/c0)^2)</f>
        <v>0.6456312341935035</v>
      </c>
      <c r="P206">
        <f aca="true" t="shared" si="18" ref="P206:P254">10*LOG10(N206^2+O206^2)</f>
        <v>2.0706193265353487</v>
      </c>
      <c r="Q206">
        <f aca="true" t="shared" si="19" ref="Q206:Q254">ATAN2(N206,O206)/PI()*180</f>
        <v>30.57663915506222</v>
      </c>
    </row>
    <row r="207" spans="1:17" ht="12.75">
      <c r="A207">
        <v>5300</v>
      </c>
      <c r="B207">
        <f t="shared" si="15"/>
        <v>33300.88212805181</v>
      </c>
      <c r="C207" t="str">
        <f>IMDIV(COMPLEX(1-1/3*($B207*r0/c0)^2,$B207*r0/c0),COMPLEX(1,1/3*$B207*r0/c0))</f>
        <v>0.806565731045746+1.07416611832463i</v>
      </c>
      <c r="D207">
        <f>20*LOG(IMABS(C207))</f>
        <v>2.563282762299137</v>
      </c>
      <c r="E207">
        <f>IMARGUMENT(C207)/PI()*180</f>
        <v>53.09798765940156</v>
      </c>
      <c r="F207">
        <f>1/(1+(1/3*$B207*r0/c0)^2)</f>
        <v>0.8065657310457476</v>
      </c>
      <c r="G207">
        <f>(2/3*$B207*r0/c0+1/9*($B207*r0/c0)^3)/(1+(1/3*$B207*r0/c0)^2)</f>
        <v>1.074166118324633</v>
      </c>
      <c r="H207">
        <f t="shared" si="16"/>
        <v>2.563282762299157</v>
      </c>
      <c r="I207">
        <f t="shared" si="17"/>
        <v>53.09798765940157</v>
      </c>
      <c r="K207" t="str">
        <f>IMDIV(COMPLEX(1-1/3*($B207*r0/c0)^2,1/3*$B207*r0/c0),COMPLEX(1,1/3*$B207*r0/c0))</f>
        <v>0.419697193137243+0.284185226028151i</v>
      </c>
      <c r="L207">
        <f>20*LOG(SQRT(6)*IMABS(K207))</f>
        <v>1.8792714860252568</v>
      </c>
      <c r="M207">
        <f>IMARGUMENT(K207)/PI()*180</f>
        <v>34.1027017823394</v>
      </c>
      <c r="N207">
        <f>SQRT(6)*(1-2/9*($B207*r0/c0)^2)/(1+(1/3*$B207*r0/c0)^2)</f>
        <v>1.0280439696645667</v>
      </c>
      <c r="O207">
        <f>SQRT(6)*(1/9*($B207*r0/c0)^3)/(1+(1/3*$B207*r0/c0)^2)</f>
        <v>0.6961087962064757</v>
      </c>
      <c r="P207">
        <f t="shared" si="18"/>
        <v>1.8792714860252588</v>
      </c>
      <c r="Q207">
        <f t="shared" si="19"/>
        <v>34.10270178233944</v>
      </c>
    </row>
    <row r="208" spans="1:17" ht="12.75">
      <c r="A208">
        <v>5450</v>
      </c>
      <c r="B208">
        <f t="shared" si="15"/>
        <v>34243.359924128745</v>
      </c>
      <c r="C208" t="str">
        <f>IMDIV(COMPLEX(1-1/3*($B208*r0/c0)^2,$B208*r0/c0),COMPLEX(1,1/3*$B208*r0/c0))</f>
        <v>0.797707942333706+1.10902764101054i</v>
      </c>
      <c r="D208">
        <f>20*LOG(IMABS(C208))</f>
        <v>2.7097686474923566</v>
      </c>
      <c r="E208">
        <f>IMARGUMENT(C208)/PI()*180</f>
        <v>54.27306803027855</v>
      </c>
      <c r="F208">
        <f>1/(1+(1/3*$B208*r0/c0)^2)</f>
        <v>0.7977079423337071</v>
      </c>
      <c r="G208">
        <f>(2/3*$B208*r0/c0+1/9*($B208*r0/c0)^3)/(1+(1/3*$B208*r0/c0)^2)</f>
        <v>1.1090276410105435</v>
      </c>
      <c r="H208">
        <f t="shared" si="16"/>
        <v>2.7097686474923783</v>
      </c>
      <c r="I208">
        <f t="shared" si="17"/>
        <v>54.2730680302786</v>
      </c>
      <c r="K208" t="str">
        <f>IMDIV(COMPLEX(1-1/3*($B208*r0/c0)^2,1/3*$B208*r0/c0),COMPLEX(1,1/3*$B208*r0/c0))</f>
        <v>0.393123827001122+0.305609988549683i</v>
      </c>
      <c r="L208">
        <f>20*LOG(SQRT(6)*IMABS(K208))</f>
        <v>1.7250451813727885</v>
      </c>
      <c r="M208">
        <f>IMARGUMENT(K208)/PI()*180</f>
        <v>37.86108814969566</v>
      </c>
      <c r="N208">
        <f>SQRT(6)*(1-2/9*($B208*r0/c0)^2)/(1+(1/3*$B208*r0/c0)^2)</f>
        <v>0.962952781882915</v>
      </c>
      <c r="O208">
        <f>SQRT(6)*(1/9*($B208*r0/c0)^3)/(1+(1/3*$B208*r0/c0)^2)</f>
        <v>0.7485885322445324</v>
      </c>
      <c r="P208">
        <f t="shared" si="18"/>
        <v>1.7250451813727747</v>
      </c>
      <c r="Q208">
        <f t="shared" si="19"/>
        <v>37.86108814969569</v>
      </c>
    </row>
    <row r="209" spans="1:17" ht="12.75">
      <c r="A209">
        <v>5600</v>
      </c>
      <c r="B209">
        <f t="shared" si="15"/>
        <v>35185.83772020568</v>
      </c>
      <c r="C209" t="str">
        <f>IMDIV(COMPLEX(1-1/3*($B209*r0/c0)^2,$B209*r0/c0),COMPLEX(1,1/3*$B209*r0/c0))</f>
        <v>0.78880347024293+1.14415885681638i</v>
      </c>
      <c r="D209">
        <f>20*LOG(IMABS(C209))</f>
        <v>2.858520801182146</v>
      </c>
      <c r="E209">
        <f>IMARGUMENT(C209)/PI()*180</f>
        <v>55.41692946610839</v>
      </c>
      <c r="F209">
        <f>1/(1+(1/3*$B209*r0/c0)^2)</f>
        <v>0.7888034702429313</v>
      </c>
      <c r="G209">
        <f>(2/3*$B209*r0/c0+1/9*($B209*r0/c0)^3)/(1+(1/3*$B209*r0/c0)^2)</f>
        <v>1.1441588568163845</v>
      </c>
      <c r="H209">
        <f t="shared" si="16"/>
        <v>2.8585208011821734</v>
      </c>
      <c r="I209">
        <f t="shared" si="17"/>
        <v>55.41692946610845</v>
      </c>
      <c r="K209" t="str">
        <f>IMDIV(COMPLEX(1-1/3*($B209*r0/c0)^2,1/3*$B209*r0/c0),COMPLEX(1,1/3*$B209*r0/c0))</f>
        <v>0.366410410728794+0.327843830431006i</v>
      </c>
      <c r="L209">
        <f>20*LOG(SQRT(6)*IMABS(K209))</f>
        <v>1.6149647373211078</v>
      </c>
      <c r="M209">
        <f>IMARGUMENT(K209)/PI()*180</f>
        <v>41.82042491223653</v>
      </c>
      <c r="N209">
        <f>SQRT(6)*(1-2/9*($B209*r0/c0)^2)/(1+(1/3*$B209*r0/c0)^2)</f>
        <v>0.897518542729152</v>
      </c>
      <c r="O209">
        <f>SQRT(6)*(1/9*($B209*r0/c0)^3)/(1+(1/3*$B209*r0/c0)^2)</f>
        <v>0.8030500998754974</v>
      </c>
      <c r="P209">
        <f t="shared" si="18"/>
        <v>1.6149647373211091</v>
      </c>
      <c r="Q209">
        <f t="shared" si="19"/>
        <v>41.820424912236554</v>
      </c>
    </row>
    <row r="210" spans="1:17" ht="12.75">
      <c r="A210">
        <v>5800</v>
      </c>
      <c r="B210">
        <f t="shared" si="15"/>
        <v>36442.4747816416</v>
      </c>
      <c r="C210" t="str">
        <f>IMDIV(COMPLEX(1-1/3*($B210*r0/c0)^2,$B210*r0/c0),COMPLEX(1,1/3*$B210*r0/c0))</f>
        <v>0.776874676321215+1.19141453742048i</v>
      </c>
      <c r="D210">
        <f>20*LOG(IMABS(C210))</f>
        <v>3.059964973273419</v>
      </c>
      <c r="E210">
        <f>IMARGUMENT(C210)/PI()*180</f>
        <v>56.89320657185474</v>
      </c>
      <c r="F210">
        <f>1/(1+(1/3*$B210*r0/c0)^2)</f>
        <v>0.776874676321215</v>
      </c>
      <c r="G210">
        <f>(2/3*$B210*r0/c0+1/9*($B210*r0/c0)^3)/(1+(1/3*$B210*r0/c0)^2)</f>
        <v>1.1914145374204843</v>
      </c>
      <c r="H210">
        <f t="shared" si="16"/>
        <v>3.059964973273441</v>
      </c>
      <c r="I210">
        <f t="shared" si="17"/>
        <v>56.893206571854826</v>
      </c>
      <c r="K210" t="str">
        <f>IMDIV(COMPLEX(1-1/3*($B210*r0/c0)^2,1/3*$B210*r0/c0),COMPLEX(1,1/3*$B210*r0/c0))</f>
        <v>0.330624028963645+0.358731131528371i</v>
      </c>
      <c r="L210">
        <f>20*LOG(SQRT(6)*IMABS(K210))</f>
        <v>1.5472870606792302</v>
      </c>
      <c r="M210">
        <f>IMARGUMENT(K210)/PI()*180</f>
        <v>47.33482959791531</v>
      </c>
      <c r="N210">
        <f>SQRT(6)*(1-2/9*($B210*r0/c0)^2)/(1+(1/3*$B210*r0/c0)^2)</f>
        <v>0.8098601676640961</v>
      </c>
      <c r="O210">
        <f>SQRT(6)*(1/9*($B210*r0/c0)^3)/(1+(1/3*$B210*r0/c0)^2)</f>
        <v>0.878708227095748</v>
      </c>
      <c r="P210">
        <f t="shared" si="18"/>
        <v>1.547287060679228</v>
      </c>
      <c r="Q210">
        <f t="shared" si="19"/>
        <v>47.33482959791534</v>
      </c>
    </row>
    <row r="211" spans="1:17" ht="12.75">
      <c r="A211">
        <v>6000</v>
      </c>
      <c r="B211">
        <f t="shared" si="15"/>
        <v>37699.11184307752</v>
      </c>
      <c r="C211" t="str">
        <f>IMDIV(COMPLEX(1-1/3*($B211*r0/c0)^2,$B211*r0/c0),COMPLEX(1,1/3*$B211*r0/c0))</f>
        <v>0.764901472481549+1.23913572601788i</v>
      </c>
      <c r="D211">
        <f>20*LOG(IMABS(C211))</f>
        <v>3.264447507353387</v>
      </c>
      <c r="E211">
        <f>IMARGUMENT(C211)/PI()*180</f>
        <v>58.31353601522282</v>
      </c>
      <c r="F211">
        <f>1/(1+(1/3*$B211*r0/c0)^2)</f>
        <v>0.7649014724815483</v>
      </c>
      <c r="G211">
        <f>(2/3*$B211*r0/c0+1/9*($B211*r0/c0)^3)/(1+(1/3*$B211*r0/c0)^2)</f>
        <v>1.2391357260178824</v>
      </c>
      <c r="H211">
        <f t="shared" si="16"/>
        <v>3.2644475073533963</v>
      </c>
      <c r="I211">
        <f t="shared" si="17"/>
        <v>58.313536015222894</v>
      </c>
      <c r="K211" t="str">
        <f>IMDIV(COMPLEX(1-1/3*($B211*r0/c0)^2,1/3*$B211*r0/c0),COMPLEX(1,1/3*$B211*r0/c0))</f>
        <v>0.294704417444644+0.39101495660563i</v>
      </c>
      <c r="L211">
        <f>20*LOG(SQRT(6)*IMABS(K211))</f>
        <v>1.5789789230553204</v>
      </c>
      <c r="M211">
        <f>IMARGUMENT(K211)/PI()*180</f>
        <v>52.994998972933814</v>
      </c>
      <c r="N211">
        <f>SQRT(6)*(1-2/9*($B211*r0/c0)^2)/(1+(1/3*$B211*r0/c0)^2)</f>
        <v>0.7218754476835489</v>
      </c>
      <c r="O211">
        <f>SQRT(6)*(1/9*($B211*r0/c0)^3)/(1+(1/3*$B211*r0/c0)^2)</f>
        <v>0.9577871254803005</v>
      </c>
      <c r="P211">
        <f t="shared" si="18"/>
        <v>1.5789789230553302</v>
      </c>
      <c r="Q211">
        <f t="shared" si="19"/>
        <v>52.99499897293376</v>
      </c>
    </row>
    <row r="212" spans="1:17" ht="12.75">
      <c r="A212">
        <v>6150</v>
      </c>
      <c r="B212">
        <f t="shared" si="15"/>
        <v>38641.58963915445</v>
      </c>
      <c r="C212" t="str">
        <f>IMDIV(COMPLEX(1-1/3*($B212*r0/c0)^2,$B212*r0/c0),COMPLEX(1,1/3*$B212*r0/c0))</f>
        <v>0.755904797178039+1.2752265579212i</v>
      </c>
      <c r="D212">
        <f>20*LOG(IMABS(C212))</f>
        <v>3.4194762597427397</v>
      </c>
      <c r="E212">
        <f>IMARGUMENT(C212)/PI()*180</f>
        <v>59.342183742737745</v>
      </c>
      <c r="F212">
        <f>1/(1+(1/3*$B212*r0/c0)^2)</f>
        <v>0.7559047971780383</v>
      </c>
      <c r="G212">
        <f>(2/3*$B212*r0/c0+1/9*($B212*r0/c0)^3)/(1+(1/3*$B212*r0/c0)^2)</f>
        <v>1.275226557921196</v>
      </c>
      <c r="H212">
        <f t="shared" si="16"/>
        <v>3.4194762597427184</v>
      </c>
      <c r="I212">
        <f t="shared" si="17"/>
        <v>59.34218374273769</v>
      </c>
      <c r="K212" t="str">
        <f>IMDIV(COMPLEX(1-1/3*($B212*r0/c0)^2,1/3*$B212*r0/c0),COMPLEX(1,1/3*$B212*r0/c0))</f>
        <v>0.267714391534115+0.416127646779372i</v>
      </c>
      <c r="L212">
        <f>20*LOG(SQRT(6)*IMABS(K212))</f>
        <v>1.670215838437704</v>
      </c>
      <c r="M212">
        <f>IMARGUMENT(K212)/PI()*180</f>
        <v>57.24492659978969</v>
      </c>
      <c r="N212">
        <f>SQRT(6)*(1-2/9*($B212*r0/c0)^2)/(1+(1/3*$B212*r0/c0)^2)</f>
        <v>0.6557636560582538</v>
      </c>
      <c r="O212">
        <f>SQRT(6)*(1/9*($B212*r0/c0)^3)/(1+(1/3*$B212*r0/c0)^2)</f>
        <v>1.0193004024745718</v>
      </c>
      <c r="P212">
        <f t="shared" si="18"/>
        <v>1.670215838437694</v>
      </c>
      <c r="Q212">
        <f t="shared" si="19"/>
        <v>57.24492659978967</v>
      </c>
    </row>
    <row r="213" spans="1:17" ht="12.75">
      <c r="A213">
        <v>6300</v>
      </c>
      <c r="B213">
        <f t="shared" si="15"/>
        <v>39584.067435231394</v>
      </c>
      <c r="C213" t="str">
        <f>IMDIV(COMPLEX(1-1/3*($B213*r0/c0)^2,$B213*r0/c0),COMPLEX(1,1/3*$B213*r0/c0))</f>
        <v>0.746902905714933+1.31156981350447i</v>
      </c>
      <c r="D213">
        <f>20*LOG(IMABS(C213))</f>
        <v>3.5756884281500465</v>
      </c>
      <c r="E213">
        <f>IMARGUMENT(C213)/PI()*180</f>
        <v>60.339678077488486</v>
      </c>
      <c r="F213">
        <f>1/(1+(1/3*$B213*r0/c0)^2)</f>
        <v>0.7469029057149328</v>
      </c>
      <c r="G213">
        <f>(2/3*$B213*r0/c0+1/9*($B213*r0/c0)^3)/(1+(1/3*$B213*r0/c0)^2)</f>
        <v>1.3115698135044707</v>
      </c>
      <c r="H213">
        <f t="shared" si="16"/>
        <v>3.575688428150049</v>
      </c>
      <c r="I213">
        <f t="shared" si="17"/>
        <v>60.3396780774885</v>
      </c>
      <c r="K213" t="str">
        <f>IMDIV(COMPLEX(1-1/3*($B213*r0/c0)^2,1/3*$B213*r0/c0),COMPLEX(1,1/3*$B213*r0/c0))</f>
        <v>0.240708717144798+0.441997607992995i</v>
      </c>
      <c r="L213">
        <f>20*LOG(SQRT(6)*IMABS(K213))</f>
        <v>1.8179084993137764</v>
      </c>
      <c r="M213">
        <f>IMARGUMENT(K213)/PI()*180</f>
        <v>61.42760676137671</v>
      </c>
      <c r="N213">
        <f>SQRT(6)*(1-2/9*($B213*r0/c0)^2)/(1+(1/3*$B213*r0/c0)^2)</f>
        <v>0.5896135336446804</v>
      </c>
      <c r="O213">
        <f>SQRT(6)*(1/9*($B213*r0/c0)^3)/(1+(1/3*$B213*r0/c0)^2)</f>
        <v>1.0826686071135416</v>
      </c>
      <c r="P213">
        <f t="shared" si="18"/>
        <v>1.8179084993137797</v>
      </c>
      <c r="Q213">
        <f t="shared" si="19"/>
        <v>61.427606761376694</v>
      </c>
    </row>
    <row r="214" spans="1:17" ht="12.75">
      <c r="A214">
        <v>6500</v>
      </c>
      <c r="B214">
        <f t="shared" si="15"/>
        <v>40840.70449666731</v>
      </c>
      <c r="C214" t="str">
        <f>IMDIV(COMPLEX(1-1/3*($B214*r0/c0)^2,$B214*r0/c0),COMPLEX(1,1/3*$B214*r0/c0))</f>
        <v>0.734905766981186+1.3604124151151i</v>
      </c>
      <c r="D214">
        <f>20*LOG(IMABS(C214))</f>
        <v>3.7854477767851478</v>
      </c>
      <c r="E214">
        <f>IMARGUMENT(C214)/PI()*180</f>
        <v>61.62172440052137</v>
      </c>
      <c r="F214">
        <f>1/(1+(1/3*$B214*r0/c0)^2)</f>
        <v>0.7349057669811844</v>
      </c>
      <c r="G214">
        <f>(2/3*$B214*r0/c0+1/9*($B214*r0/c0)^3)/(1+(1/3*$B214*r0/c0)^2)</f>
        <v>1.3604124151150987</v>
      </c>
      <c r="H214">
        <f t="shared" si="16"/>
        <v>3.785447776785137</v>
      </c>
      <c r="I214">
        <f t="shared" si="17"/>
        <v>61.6217244005214</v>
      </c>
      <c r="K214" t="str">
        <f>IMDIV(COMPLEX(1-1/3*($B214*r0/c0)^2,1/3*$B214*r0/c0),COMPLEX(1,1/3*$B214*r0/c0))</f>
        <v>0.204717300943553+0.477645672109946i</v>
      </c>
      <c r="L214">
        <f>20*LOG(SQRT(6)*IMABS(K214))</f>
        <v>2.0960276756908485</v>
      </c>
      <c r="M214">
        <f>IMARGUMENT(K214)/PI()*180</f>
        <v>66.80019209937926</v>
      </c>
      <c r="N214">
        <f>SQRT(6)*(1-2/9*($B214*r0/c0)^2)/(1+(1/3*$B214*r0/c0)^2)</f>
        <v>0.5014529288314913</v>
      </c>
      <c r="O214">
        <f>SQRT(6)*(1/9*($B214*r0/c0)^3)/(1+(1/3*$B214*r0/c0)^2)</f>
        <v>1.1699881745180896</v>
      </c>
      <c r="P214">
        <f t="shared" si="18"/>
        <v>2.09602767569085</v>
      </c>
      <c r="Q214">
        <f t="shared" si="19"/>
        <v>66.8001920993792</v>
      </c>
    </row>
    <row r="215" spans="1:17" ht="12.75">
      <c r="A215">
        <v>6700</v>
      </c>
      <c r="B215">
        <f t="shared" si="15"/>
        <v>42097.34155810323</v>
      </c>
      <c r="C215" t="str">
        <f>IMDIV(COMPLEX(1-1/3*($B215*r0/c0)^2,$B215*r0/c0),COMPLEX(1,1/3*$B215*r0/c0))</f>
        <v>0.722930802794947+1.40968470214966i</v>
      </c>
      <c r="D215">
        <f>20*LOG(IMABS(C215))</f>
        <v>3.9964602006783565</v>
      </c>
      <c r="E215">
        <f>IMARGUMENT(C215)/PI()*180</f>
        <v>62.84981721316604</v>
      </c>
      <c r="F215">
        <f>1/(1+(1/3*$B215*r0/c0)^2)</f>
        <v>0.7229308027949484</v>
      </c>
      <c r="G215">
        <f>(2/3*$B215*r0/c0+1/9*($B215*r0/c0)^3)/(1+(1/3*$B215*r0/c0)^2)</f>
        <v>1.4096847021496612</v>
      </c>
      <c r="H215">
        <f t="shared" si="16"/>
        <v>3.996460200678367</v>
      </c>
      <c r="I215">
        <f t="shared" si="17"/>
        <v>62.84981721316601</v>
      </c>
      <c r="K215" t="str">
        <f>IMDIV(COMPLEX(1-1/3*($B215*r0/c0)^2,1/3*$B215*r0/c0),COMPLEX(1,1/3*$B215*r0/c0))</f>
        <v>0.168792408384845+0.514582792498699i</v>
      </c>
      <c r="L215">
        <f>20*LOG(SQRT(6)*IMABS(K215))</f>
        <v>2.4544306772732565</v>
      </c>
      <c r="M215">
        <f>IMARGUMENT(K215)/PI()*180</f>
        <v>71.83957940051499</v>
      </c>
      <c r="N215">
        <f>SQRT(6)*(1-2/9*($B215*r0/c0)^2)/(1+(1/3*$B215*r0/c0)^2)</f>
        <v>0.41345527299834806</v>
      </c>
      <c r="O215">
        <f>SQRT(6)*(1/9*($B215*r0/c0)^3)/(1+(1/3*$B215*r0/c0)^2)</f>
        <v>1.2604652720382878</v>
      </c>
      <c r="P215">
        <f t="shared" si="18"/>
        <v>2.45443067727326</v>
      </c>
      <c r="Q215">
        <f t="shared" si="19"/>
        <v>71.83957940051496</v>
      </c>
    </row>
    <row r="216" spans="1:17" ht="12.75">
      <c r="A216">
        <v>6900</v>
      </c>
      <c r="B216">
        <f t="shared" si="15"/>
        <v>43353.97861953914</v>
      </c>
      <c r="C216" t="str">
        <f>IMDIV(COMPLEX(1-1/3*($B216*r0/c0)^2,$B216*r0/c0),COMPLEX(1,1/3*$B216*r0/c0))</f>
        <v>0.710994392987509+1.45937500215331i</v>
      </c>
      <c r="D216">
        <f>20*LOG(IMABS(C216))</f>
        <v>4.208281542721563</v>
      </c>
      <c r="E216">
        <f>IMARGUMENT(C216)/PI()*180</f>
        <v>64.02507209859678</v>
      </c>
      <c r="F216">
        <f>1/(1+(1/3*$B216*r0/c0)^2)</f>
        <v>0.7109943929875087</v>
      </c>
      <c r="G216">
        <f>(2/3*$B216*r0/c0+1/9*($B216*r0/c0)^3)/(1+(1/3*$B216*r0/c0)^2)</f>
        <v>1.4593750021533052</v>
      </c>
      <c r="H216">
        <f t="shared" si="16"/>
        <v>4.208281542721538</v>
      </c>
      <c r="I216">
        <f t="shared" si="17"/>
        <v>64.02507209859672</v>
      </c>
      <c r="K216" t="str">
        <f>IMDIV(COMPLEX(1-1/3*($B216*r0/c0)^2,1/3*$B216*r0/c0),COMPLEX(1,1/3*$B216*r0/c0))</f>
        <v>0.132983178962526+0.552773951794698i</v>
      </c>
      <c r="L216">
        <f>20*LOG(SQRT(6)*IMABS(K216))</f>
        <v>2.876811418530224</v>
      </c>
      <c r="M216">
        <f>IMARGUMENT(K216)/PI()*180</f>
        <v>76.4731606106241</v>
      </c>
      <c r="N216">
        <f>SQRT(6)*(1-2/9*($B216*r0/c0)^2)/(1+(1/3*$B216*r0/c0)^2)</f>
        <v>0.32574093283140765</v>
      </c>
      <c r="O216">
        <f>SQRT(6)*(1/9*($B216*r0/c0)^3)/(1+(1/3*$B216*r0/c0)^2)</f>
        <v>1.3540141249988344</v>
      </c>
      <c r="P216">
        <f t="shared" si="18"/>
        <v>2.876811418530219</v>
      </c>
      <c r="Q216">
        <f t="shared" si="19"/>
        <v>76.47316061062408</v>
      </c>
    </row>
    <row r="217" spans="1:17" ht="12.75">
      <c r="A217">
        <v>7100</v>
      </c>
      <c r="B217">
        <f t="shared" si="15"/>
        <v>44610.61568097506</v>
      </c>
      <c r="C217" t="str">
        <f>IMDIV(COMPLEX(1-1/3*($B217*r0/c0)^2,$B217*r0/c0),COMPLEX(1,1/3*$B217*r0/c0))</f>
        <v>0.699111758854668+1.50947119192073i</v>
      </c>
      <c r="D217">
        <f>20*LOG(IMABS(C217))</f>
        <v>4.4205004879717364</v>
      </c>
      <c r="E217">
        <f>IMARGUMENT(C217)/PI()*180</f>
        <v>65.14878107177658</v>
      </c>
      <c r="F217">
        <f>1/(1+(1/3*$B217*r0/c0)^2)</f>
        <v>0.6991117588546666</v>
      </c>
      <c r="G217">
        <f>(2/3*$B217*r0/c0+1/9*($B217*r0/c0)^3)/(1+(1/3*$B217*r0/c0)^2)</f>
        <v>1.5094711919207227</v>
      </c>
      <c r="H217">
        <f t="shared" si="16"/>
        <v>4.420500487971698</v>
      </c>
      <c r="I217">
        <f t="shared" si="17"/>
        <v>65.14878107177653</v>
      </c>
      <c r="K217" t="str">
        <f>IMDIV(COMPLEX(1-1/3*($B217*r0/c0)^2,1/3*$B217*r0/c0),COMPLEX(1,1/3*$B217*r0/c0))</f>
        <v>9.73352765639993E-002+0.592182780382016i</v>
      </c>
      <c r="L217">
        <f>20*LOG(SQRT(6)*IMABS(K217))</f>
        <v>3.3464021821023318</v>
      </c>
      <c r="M217">
        <f>IMARGUMENT(K217)/PI()*180</f>
        <v>80.66592835805656</v>
      </c>
      <c r="N217">
        <f>SQRT(6)*(1-2/9*($B217*r0/c0)^2)/(1+(1/3*$B217*r0/c0)^2)</f>
        <v>0.2384217615544808</v>
      </c>
      <c r="O217">
        <f>SQRT(6)*(1/9*($B217*r0/c0)^3)/(1+(1/3*$B217*r0/c0)^2)</f>
        <v>1.4505456463985706</v>
      </c>
      <c r="P217">
        <f t="shared" si="18"/>
        <v>3.3464021821023286</v>
      </c>
      <c r="Q217">
        <f t="shared" si="19"/>
        <v>80.66592835805655</v>
      </c>
    </row>
    <row r="218" spans="1:17" ht="12.75">
      <c r="A218">
        <v>7300</v>
      </c>
      <c r="B218">
        <f t="shared" si="15"/>
        <v>45867.25274241098</v>
      </c>
      <c r="C218" t="str">
        <f>IMDIV(COMPLEX(1-1/3*($B218*r0/c0)^2,$B218*r0/c0),COMPLEX(1,1/3*$B218*r0/c0))</f>
        <v>0.687296984158399+1.55996079037857i</v>
      </c>
      <c r="D218">
        <f>20*LOG(IMABS(C218))</f>
        <v>4.632739114267706</v>
      </c>
      <c r="E218">
        <f>IMARGUMENT(C218)/PI()*180</f>
        <v>66.22237906536235</v>
      </c>
      <c r="F218">
        <f>1/(1+(1/3*$B218*r0/c0)^2)</f>
        <v>0.6872969841584001</v>
      </c>
      <c r="G218">
        <f>(2/3*$B218*r0/c0+1/9*($B218*r0/c0)^3)/(1+(1/3*$B218*r0/c0)^2)</f>
        <v>1.55996079037857</v>
      </c>
      <c r="H218">
        <f t="shared" si="16"/>
        <v>4.632739114267708</v>
      </c>
      <c r="I218">
        <f t="shared" si="17"/>
        <v>66.22237906536232</v>
      </c>
      <c r="K218" t="str">
        <f>IMDIV(COMPLEX(1-1/3*($B218*r0/c0)^2,1/3*$B218*r0/c0),COMPLEX(1,1/3*$B218*r0/c0))</f>
        <v>6.18909524752003E-002+0.632771835040624i</v>
      </c>
      <c r="L218">
        <f>20*LOG(SQRT(6)*IMABS(K218))</f>
        <v>3.8478052818107504</v>
      </c>
      <c r="M218">
        <f>IMARGUMENT(K218)/PI()*180</f>
        <v>84.41371033554132</v>
      </c>
      <c r="N218">
        <f>SQRT(6)*(1-2/9*($B218*r0/c0)^2)/(1+(1/3*$B218*r0/c0)^2)</f>
        <v>0.15160125325908475</v>
      </c>
      <c r="O218">
        <f>SQRT(6)*(1/9*($B218*r0/c0)^3)/(1+(1/3*$B218*r0/c0)^2)</f>
        <v>1.5499681194540964</v>
      </c>
      <c r="P218">
        <f t="shared" si="18"/>
        <v>3.847805281810745</v>
      </c>
      <c r="Q218">
        <f t="shared" si="19"/>
        <v>84.4137103355413</v>
      </c>
    </row>
    <row r="219" spans="1:17" ht="12.75">
      <c r="A219">
        <v>7500</v>
      </c>
      <c r="B219">
        <f t="shared" si="15"/>
        <v>47123.8898038469</v>
      </c>
      <c r="C219" t="str">
        <f>IMDIV(COMPLEX(1-1/3*($B219*r0/c0)^2,$B219*r0/c0),COMPLEX(1,1/3*$B219*r0/c0))</f>
        <v>0.675563041995805+1.61083104507322i</v>
      </c>
      <c r="D219">
        <f>20*LOG(IMABS(C219))</f>
        <v>4.844652782275195</v>
      </c>
      <c r="E219">
        <f>IMARGUMENT(C219)/PI()*180</f>
        <v>67.24741292586478</v>
      </c>
      <c r="F219">
        <f>1/(1+(1/3*$B219*r0/c0)^2)</f>
        <v>0.6755630419958046</v>
      </c>
      <c r="G219">
        <f>(2/3*$B219*r0/c0+1/9*($B219*r0/c0)^3)/(1+(1/3*$B219*r0/c0)^2)</f>
        <v>1.6108310450732175</v>
      </c>
      <c r="H219">
        <f t="shared" si="16"/>
        <v>4.844652782275184</v>
      </c>
      <c r="I219">
        <f t="shared" si="17"/>
        <v>67.24741292586474</v>
      </c>
      <c r="K219" t="str">
        <f>IMDIV(COMPLEX(1-1/3*($B219*r0/c0)^2,1/3*$B219*r0/c0),COMPLEX(1,1/3*$B219*r0/c0))</f>
        <v>2.66891259874145E-002+0.674502858409632i</v>
      </c>
      <c r="L219">
        <f>20*LOG(SQRT(6)*IMABS(K219))</f>
        <v>4.367982707967097</v>
      </c>
      <c r="M219">
        <f>IMARGUMENT(K219)/PI()*180</f>
        <v>87.73406895850442</v>
      </c>
      <c r="N219">
        <f>SQRT(6)*(1-2/9*($B219*r0/c0)^2)/(1+(1/3*$B219*r0/c0)^2)</f>
        <v>0.06537474035001861</v>
      </c>
      <c r="O219">
        <f>SQRT(6)*(1/9*($B219*r0/c0)^3)/(1+(1/3*$B219*r0/c0)^2)</f>
        <v>1.6521878331523288</v>
      </c>
      <c r="P219">
        <f t="shared" si="18"/>
        <v>4.367982707967101</v>
      </c>
      <c r="Q219">
        <f t="shared" si="19"/>
        <v>87.73406895850447</v>
      </c>
    </row>
    <row r="220" spans="1:17" ht="12.75">
      <c r="A220">
        <v>7750</v>
      </c>
      <c r="B220">
        <f t="shared" si="15"/>
        <v>48694.68613064179</v>
      </c>
      <c r="C220" t="str">
        <f>IMDIV(COMPLEX(1-1/3*($B220*r0/c0)^2,$B220*r0/c0),COMPLEX(1,1/3*$B220*r0/c0))</f>
        <v>0.661027305357381+1.67493442990829i</v>
      </c>
      <c r="D220">
        <f>20*LOG(IMABS(C220))</f>
        <v>5.108615602232253</v>
      </c>
      <c r="E220">
        <f>IMARGUMENT(C220)/PI()*180</f>
        <v>68.46290194296442</v>
      </c>
      <c r="F220">
        <f>1/(1+(1/3*$B220*r0/c0)^2)</f>
        <v>0.6610273053573831</v>
      </c>
      <c r="G220">
        <f>(2/3*$B220*r0/c0+1/9*($B220*r0/c0)^3)/(1+(1/3*$B220*r0/c0)^2)</f>
        <v>1.6749344299082893</v>
      </c>
      <c r="H220">
        <f t="shared" si="16"/>
        <v>5.108615602232253</v>
      </c>
      <c r="I220">
        <f t="shared" si="17"/>
        <v>68.46290194296435</v>
      </c>
      <c r="K220" t="str">
        <f>IMDIV(COMPLEX(1-1/3*($B220*r0/c0)^2,1/3*$B220*r0/c0),COMPLEX(1,1/3*$B220*r0/c0))</f>
        <v>-1.69180839278514E-002+0.728213337021181i</v>
      </c>
      <c r="L220">
        <f>20*LOG(SQRT(6)*IMABS(K220))</f>
        <v>5.029028508168109</v>
      </c>
      <c r="M220">
        <f>IMARGUMENT(K220)/PI()*180</f>
        <v>91.3308743705269</v>
      </c>
      <c r="N220">
        <f>SQRT(6)*(1-2/9*($B220*r0/c0)^2)/(1+(1/3*$B220*r0/c0)^2)</f>
        <v>-0.041440673048815366</v>
      </c>
      <c r="O220">
        <f>SQRT(6)*(1/9*($B220*r0/c0)^3)/(1+(1/3*$B220*r0/c0)^2)</f>
        <v>1.7837510995912933</v>
      </c>
      <c r="P220">
        <f t="shared" si="18"/>
        <v>5.029028508168112</v>
      </c>
      <c r="Q220">
        <f t="shared" si="19"/>
        <v>91.33087437052684</v>
      </c>
    </row>
    <row r="221" spans="1:17" ht="12.75">
      <c r="A221">
        <v>8000</v>
      </c>
      <c r="B221">
        <f t="shared" si="15"/>
        <v>50265.48245743669</v>
      </c>
      <c r="C221" t="str">
        <f>IMDIV(COMPLEX(1-1/3*($B221*r0/c0)^2,$B221*r0/c0),COMPLEX(1,1/3*$B221*r0/c0))</f>
        <v>0.646657328092171+1.73958683516353i</v>
      </c>
      <c r="D221">
        <f>20*LOG(IMABS(C221))</f>
        <v>5.371045093847483</v>
      </c>
      <c r="E221">
        <f>IMARGUMENT(C221)/PI()*180</f>
        <v>69.60836881686964</v>
      </c>
      <c r="F221">
        <f>1/(1+(1/3*$B221*r0/c0)^2)</f>
        <v>0.6466573280921706</v>
      </c>
      <c r="G221">
        <f>(2/3*$B221*r0/c0+1/9*($B221*r0/c0)^3)/(1+(1/3*$B221*r0/c0)^2)</f>
        <v>1.7395868351635322</v>
      </c>
      <c r="H221">
        <f t="shared" si="16"/>
        <v>5.37104509384749</v>
      </c>
      <c r="I221">
        <f t="shared" si="17"/>
        <v>69.60836881686967</v>
      </c>
      <c r="K221" t="str">
        <f>IMDIV(COMPLEX(1-1/3*($B221*r0/c0)^2,1/3*$B221*r0/c0),COMPLEX(1,1/3*$B221*r0/c0))</f>
        <v>-6.00280157234893E-002+0.783570876893242i</v>
      </c>
      <c r="L221">
        <f>20*LOG(SQRT(6)*IMABS(K221))</f>
        <v>5.688491722825591</v>
      </c>
      <c r="M221">
        <f>IMARGUMENT(K221)/PI()*180</f>
        <v>94.38077438335934</v>
      </c>
      <c r="N221">
        <f>SQRT(6)*(1-2/9*($B221*r0/c0)^2)/(1+(1/3*$B221*r0/c0)^2)</f>
        <v>-0.14703800879431225</v>
      </c>
      <c r="O221">
        <f>SQRT(6)*(1/9*($B221*r0/c0)^3)/(1+(1/3*$B221*r0/c0)^2)</f>
        <v>1.9193488256936158</v>
      </c>
      <c r="P221">
        <f t="shared" si="18"/>
        <v>5.688491722825587</v>
      </c>
      <c r="Q221">
        <f t="shared" si="19"/>
        <v>94.38077438335927</v>
      </c>
    </row>
    <row r="222" spans="1:17" ht="12.75">
      <c r="A222">
        <v>8117</v>
      </c>
      <c r="B222">
        <f t="shared" si="15"/>
        <v>51000.6151383767</v>
      </c>
      <c r="C222" t="str">
        <f>IMDIV(COMPLEX(1-1/3*($B222*r0/c0)^2,$B222*r0/c0),COMPLEX(1,1/3*$B222*r0/c0))</f>
        <v>0.639994442058594+1.77002551742647i</v>
      </c>
      <c r="D222">
        <f>20*LOG(IMABS(C222))</f>
        <v>5.4932006097552675</v>
      </c>
      <c r="E222">
        <f>IMARGUMENT(C222)/PI()*180</f>
        <v>70.12134888932732</v>
      </c>
      <c r="F222">
        <f>1/(1+(1/3*$B222*r0/c0)^2)</f>
        <v>0.639994442058592</v>
      </c>
      <c r="G222">
        <f>(2/3*$B222*r0/c0+1/9*($B222*r0/c0)^3)/(1+(1/3*$B222*r0/c0)^2)</f>
        <v>1.7700255174264663</v>
      </c>
      <c r="H222">
        <f t="shared" si="16"/>
        <v>5.493200609755249</v>
      </c>
      <c r="I222">
        <f t="shared" si="17"/>
        <v>70.12134888932734</v>
      </c>
      <c r="K222" t="str">
        <f>IMDIV(COMPLEX(1-1/3*($B222*r0/c0)^2,1/3*$B222*r0/c0),COMPLEX(1,1/3*$B222*r0/c0))</f>
        <v>-8.00166738242243E-002+0.810022275363808i</v>
      </c>
      <c r="L222">
        <f>20*LOG(SQRT(6)*IMABS(K222))</f>
        <v>5.99362537444461</v>
      </c>
      <c r="M222">
        <f>IMARGUMENT(K222)/PI()*180</f>
        <v>95.64156332319052</v>
      </c>
      <c r="N222">
        <f>SQRT(6)*(1-2/9*($B222*r0/c0)^2)/(1+(1/3*$B222*r0/c0)^2)</f>
        <v>-0.19600002178406392</v>
      </c>
      <c r="O222">
        <f>SQRT(6)*(1/9*($B222*r0/c0)^3)/(1+(1/3*$B222*r0/c0)^2)</f>
        <v>1.9841412549295394</v>
      </c>
      <c r="P222">
        <f t="shared" si="18"/>
        <v>5.993625374444612</v>
      </c>
      <c r="Q222">
        <f t="shared" si="19"/>
        <v>95.6415633231905</v>
      </c>
    </row>
    <row r="223" spans="1:17" ht="12.75">
      <c r="A223">
        <v>8250</v>
      </c>
      <c r="B223">
        <f aca="true" t="shared" si="20" ref="B223:B254">2*PI()*A223</f>
        <v>51836.27878423159</v>
      </c>
      <c r="C223" t="str">
        <f>IMDIV(COMPLEX(1-1/3*($B223*r0/c0)^2,$B223*r0/c0),COMPLEX(1,1/3*$B223*r0/c0))</f>
        <v>0.632471635567629+1.80476265188665i</v>
      </c>
      <c r="D223">
        <f>20*LOG(IMABS(C223))</f>
        <v>5.6314735727137</v>
      </c>
      <c r="E223">
        <f>IMARGUMENT(C223)/PI()*180</f>
        <v>70.6871978927183</v>
      </c>
      <c r="F223">
        <f>1/(1+(1/3*$B223*r0/c0)^2)</f>
        <v>0.6324716355676296</v>
      </c>
      <c r="G223">
        <f>(2/3*$B223*r0/c0+1/9*($B223*r0/c0)^3)/(1+(1/3*$B223*r0/c0)^2)</f>
        <v>1.8047626518866495</v>
      </c>
      <c r="H223">
        <f t="shared" si="16"/>
        <v>5.6314735727137</v>
      </c>
      <c r="I223">
        <f t="shared" si="17"/>
        <v>70.68719789271827</v>
      </c>
      <c r="K223" t="str">
        <f>IMDIV(COMPLEX(1-1/3*($B223*r0/c0)^2,1/3*$B223*r0/c0),COMPLEX(1,1/3*$B223*r0/c0))</f>
        <v>-0.102585093297111+0.840498651168927i</v>
      </c>
      <c r="L223">
        <f>20*LOG(SQRT(6)*IMABS(K223))</f>
        <v>6.336471970149721</v>
      </c>
      <c r="M223">
        <f>IMARGUMENT(K223)/PI()*180</f>
        <v>96.95868415017203</v>
      </c>
      <c r="N223">
        <f>SQRT(6)*(1-2/9*($B223*r0/c0)^2)/(1+(1/3*$B223*r0/c0)^2)</f>
        <v>-0.2512811337937282</v>
      </c>
      <c r="O223">
        <f>SQRT(6)*(1/9*($B223*r0/c0)^3)/(1+(1/3*$B223*r0/c0)^2)</f>
        <v>2.0587928248613827</v>
      </c>
      <c r="P223">
        <f t="shared" si="18"/>
        <v>6.336471970149718</v>
      </c>
      <c r="Q223">
        <f t="shared" si="19"/>
        <v>96.95868415017199</v>
      </c>
    </row>
    <row r="224" spans="1:17" ht="12.75">
      <c r="A224">
        <v>8500</v>
      </c>
      <c r="B224">
        <f t="shared" si="20"/>
        <v>53407.07511102648</v>
      </c>
      <c r="C224" t="str">
        <f>IMDIV(COMPLEX(1-1/3*($B224*r0/c0)^2,$B224*r0/c0),COMPLEX(1,1/3*$B224*r0/c0))</f>
        <v>0.618486458158833+1.8704363618682i</v>
      </c>
      <c r="D224">
        <f>20*LOG(IMABS(C224))</f>
        <v>5.889500975462074</v>
      </c>
      <c r="E224">
        <f>IMARGUMENT(C224)/PI()*180</f>
        <v>71.70279510593342</v>
      </c>
      <c r="F224">
        <f>1/(1+(1/3*$B224*r0/c0)^2)</f>
        <v>0.6184864581588363</v>
      </c>
      <c r="G224">
        <f>(2/3*$B224*r0/c0+1/9*($B224*r0/c0)^3)/(1+(1/3*$B224*r0/c0)^2)</f>
        <v>1.870436361868202</v>
      </c>
      <c r="H224">
        <f t="shared" si="16"/>
        <v>5.889500975462085</v>
      </c>
      <c r="I224">
        <f t="shared" si="17"/>
        <v>71.70279510593335</v>
      </c>
      <c r="K224" t="str">
        <f>IMDIV(COMPLEX(1-1/3*($B224*r0/c0)^2,1/3*$B224*r0/c0),COMPLEX(1,1/3*$B224*r0/c0))</f>
        <v>-0.144540625523492+0.898920105219917i</v>
      </c>
      <c r="L224">
        <f>20*LOG(SQRT(6)*IMABS(K224))</f>
        <v>6.96679244675535</v>
      </c>
      <c r="M224">
        <f>IMARGUMENT(K224)/PI()*180</f>
        <v>99.1346079757995</v>
      </c>
      <c r="N224">
        <f>SQRT(6)*(1-2/9*($B224*r0/c0)^2)/(1+(1/3*$B224*r0/c0)^2)</f>
        <v>-0.35405077963525605</v>
      </c>
      <c r="O224">
        <f>SQRT(6)*(1/9*($B224*r0/c0)^3)/(1+(1/3*$B224*r0/c0)^2)</f>
        <v>2.2018955773177606</v>
      </c>
      <c r="P224">
        <f t="shared" si="18"/>
        <v>6.966792446755345</v>
      </c>
      <c r="Q224">
        <f t="shared" si="19"/>
        <v>99.13460797579945</v>
      </c>
    </row>
    <row r="225" spans="1:17" ht="12.75">
      <c r="A225">
        <v>8750</v>
      </c>
      <c r="B225">
        <f t="shared" si="20"/>
        <v>54977.87143782138</v>
      </c>
      <c r="C225" t="str">
        <f>IMDIV(COMPLEX(1-1/3*($B225*r0/c0)^2,$B225*r0/c0),COMPLEX(1,1/3*$B225*r0/c0))</f>
        <v>0.604715867182667+1.93658269281007i</v>
      </c>
      <c r="D225">
        <f>20*LOG(IMABS(C225))</f>
        <v>6.144789330846776</v>
      </c>
      <c r="E225">
        <f>IMARGUMENT(C225)/PI()*180</f>
        <v>72.6585427486479</v>
      </c>
      <c r="F225">
        <f>1/(1+(1/3*$B225*r0/c0)^2)</f>
        <v>0.6047158671826666</v>
      </c>
      <c r="G225">
        <f>(2/3*$B225*r0/c0+1/9*($B225*r0/c0)^3)/(1+(1/3*$B225*r0/c0)^2)</f>
        <v>1.9365826928100711</v>
      </c>
      <c r="H225">
        <f t="shared" si="16"/>
        <v>6.1447893308467805</v>
      </c>
      <c r="I225">
        <f t="shared" si="17"/>
        <v>72.65854274864792</v>
      </c>
      <c r="K225" t="str">
        <f>IMDIV(COMPLEX(1-1/3*($B225*r0/c0)^2,1/3*$B225*r0/c0),COMPLEX(1,1/3*$B225*r0/c0))</f>
        <v>-0.185852398452001+0.958759422151856i</v>
      </c>
      <c r="L225">
        <f>20*LOG(SQRT(6)*IMABS(K225))</f>
        <v>7.575906934558322</v>
      </c>
      <c r="M225">
        <f>IMARGUMENT(K225)/PI()*180</f>
        <v>100.97053941656384</v>
      </c>
      <c r="N225">
        <f>SQRT(6)*(1-2/9*($B225*r0/c0)^2)/(1+(1/3*$B225*r0/c0)^2)</f>
        <v>-0.45524354367982717</v>
      </c>
      <c r="O225">
        <f>SQRT(6)*(1/9*($B225*r0/c0)^3)/(1+(1/3*$B225*r0/c0)^2)</f>
        <v>2.3484713703576983</v>
      </c>
      <c r="P225">
        <f t="shared" si="18"/>
        <v>7.575906934558323</v>
      </c>
      <c r="Q225">
        <f t="shared" si="19"/>
        <v>100.97053941656378</v>
      </c>
    </row>
    <row r="226" spans="1:17" ht="12.75">
      <c r="A226">
        <v>9000</v>
      </c>
      <c r="B226">
        <f t="shared" si="20"/>
        <v>56548.66776461628</v>
      </c>
      <c r="C226" t="str">
        <f>IMDIV(COMPLEX(1-1/3*($B226*r0/c0)^2,$B226*r0/c0),COMPLEX(1,1/3*$B226*r0/c0))</f>
        <v>0.591171914283618+2.00317675178312i</v>
      </c>
      <c r="D226">
        <f>20*LOG(IMABS(C226))</f>
        <v>6.397057059418058</v>
      </c>
      <c r="E226">
        <f>IMARGUMENT(C226)/PI()*180</f>
        <v>73.55776349585432</v>
      </c>
      <c r="F226">
        <f>1/(1+(1/3*$B226*r0/c0)^2)</f>
        <v>0.5911719142836191</v>
      </c>
      <c r="G226">
        <f>(2/3*$B226*r0/c0+1/9*($B226*r0/c0)^3)/(1+(1/3*$B226*r0/c0)^2)</f>
        <v>2.003176751783121</v>
      </c>
      <c r="H226">
        <f t="shared" si="16"/>
        <v>6.3970570594180645</v>
      </c>
      <c r="I226">
        <f t="shared" si="17"/>
        <v>73.55776349585429</v>
      </c>
      <c r="K226" t="str">
        <f>IMDIV(COMPLEX(1-1/3*($B226*r0/c0)^2,1/3*$B226*r0/c0),COMPLEX(1,1/3*$B226*r0/c0))</f>
        <v>-0.226484257149142+1.01994192317734i</v>
      </c>
      <c r="L226">
        <f>20*LOG(SQRT(6)*IMABS(K226))</f>
        <v>8.162054856205277</v>
      </c>
      <c r="M226">
        <f>IMARGUMENT(K226)/PI()*180</f>
        <v>102.51973352937422</v>
      </c>
      <c r="N226">
        <f>SQRT(6)*(1-2/9*($B226*r0/c0)^2)/(1+(1/3*$B226*r0/c0)^2)</f>
        <v>-0.5547708647886922</v>
      </c>
      <c r="O226">
        <f>SQRT(6)*(1/9*($B226*r0/c0)^3)/(1+(1/3*$B226*r0/c0)^2)</f>
        <v>2.49833727905744</v>
      </c>
      <c r="P226">
        <f t="shared" si="18"/>
        <v>8.162054856205271</v>
      </c>
      <c r="Q226">
        <f t="shared" si="19"/>
        <v>102.51973352937426</v>
      </c>
    </row>
    <row r="227" spans="1:17" ht="12.75">
      <c r="A227">
        <v>9250</v>
      </c>
      <c r="B227">
        <f t="shared" si="20"/>
        <v>58119.46409141117</v>
      </c>
      <c r="C227" t="str">
        <f>IMDIV(COMPLEX(1-1/3*($B227*r0/c0)^2,$B227*r0/c0),COMPLEX(1,1/3*$B227*r0/c0))</f>
        <v>0.577864771966946+2.07019413838543i</v>
      </c>
      <c r="D227">
        <f>20*LOG(IMABS(C227))</f>
        <v>6.64607330755962</v>
      </c>
      <c r="E227">
        <f>IMARGUMENT(C227)/PI()*180</f>
        <v>74.40369257450915</v>
      </c>
      <c r="F227">
        <f>1/(1+(1/3*$B227*r0/c0)^2)</f>
        <v>0.577864771966944</v>
      </c>
      <c r="G227">
        <f>(2/3*$B227*r0/c0+1/9*($B227*r0/c0)^3)/(1+(1/3*$B227*r0/c0)^2)</f>
        <v>2.070194138385429</v>
      </c>
      <c r="H227">
        <f t="shared" si="16"/>
        <v>6.646073307559614</v>
      </c>
      <c r="I227">
        <f t="shared" si="17"/>
        <v>74.40369257450918</v>
      </c>
      <c r="K227" t="str">
        <f>IMDIV(COMPLEX(1-1/3*($B227*r0/c0)^2,1/3*$B227*r0/c0),COMPLEX(1,1/3*$B227*r0/c0))</f>
        <v>-0.266405684099168+1.0823944070906i</v>
      </c>
      <c r="L227">
        <f>20*LOG(SQRT(6)*IMABS(K227))</f>
        <v>8.72464998606718</v>
      </c>
      <c r="M227">
        <f>IMARGUMENT(K227)/PI()*180</f>
        <v>103.82716053282547</v>
      </c>
      <c r="N227">
        <f>SQRT(6)*(1-2/9*($B227*r0/c0)^2)/(1+(1/3*$B227*r0/c0)^2)</f>
        <v>-0.6525579906200472</v>
      </c>
      <c r="O227">
        <f>SQRT(6)*(1/9*($B227*r0/c0)^3)/(1+(1/3*$B227*r0/c0)^2)</f>
        <v>2.6513139978142957</v>
      </c>
      <c r="P227">
        <f t="shared" si="18"/>
        <v>8.724649986067154</v>
      </c>
      <c r="Q227">
        <f t="shared" si="19"/>
        <v>103.82716053282549</v>
      </c>
    </row>
    <row r="228" spans="1:17" ht="12.75">
      <c r="A228">
        <v>9500</v>
      </c>
      <c r="B228">
        <f t="shared" si="20"/>
        <v>59690.26041820607</v>
      </c>
      <c r="C228" t="str">
        <f>IMDIV(COMPLEX(1-1/3*($B228*r0/c0)^2,$B228*r0/c0),COMPLEX(1,1/3*$B228*r0/c0))</f>
        <v>0.564802873333188+2.13761103912366i</v>
      </c>
      <c r="D228">
        <f>20*LOG(IMABS(C228))</f>
        <v>6.891652464625878</v>
      </c>
      <c r="E228">
        <f>IMARGUMENT(C228)/PI()*180</f>
        <v>75.19945694370999</v>
      </c>
      <c r="F228">
        <f>1/(1+(1/3*$B228*r0/c0)^2)</f>
        <v>0.5648028733331842</v>
      </c>
      <c r="G228">
        <f>(2/3*$B228*r0/c0+1/9*($B228*r0/c0)^3)/(1+(1/3*$B228*r0/c0)^2)</f>
        <v>2.137611039123667</v>
      </c>
      <c r="H228">
        <f t="shared" si="16"/>
        <v>6.891652464625901</v>
      </c>
      <c r="I228">
        <f t="shared" si="17"/>
        <v>75.19945694371013</v>
      </c>
      <c r="K228" t="str">
        <f>IMDIV(COMPLEX(1-1/3*($B228*r0/c0)^2,1/3*$B228*r0/c0),COMPLEX(1,1/3*$B228*r0/c0))</f>
        <v>-0.305591380000444+1.14604543341164i</v>
      </c>
      <c r="L228">
        <f>20*LOG(SQRT(6)*IMABS(K228))</f>
        <v>9.263855323590647</v>
      </c>
      <c r="M228">
        <f>IMARGUMENT(K228)/PI()*180</f>
        <v>104.93044933643102</v>
      </c>
      <c r="N228">
        <f>SQRT(6)*(1-2/9*($B228*r0/c0)^2)/(1+(1/3*$B228*r0/c0)^2)</f>
        <v>-0.748542950794052</v>
      </c>
      <c r="O228">
        <f>SQRT(6)*(1/9*($B228*r0/c0)^3)/(1+(1/3*$B228*r0/c0)^2)</f>
        <v>2.807226533905321</v>
      </c>
      <c r="P228">
        <f t="shared" si="18"/>
        <v>9.263855323590676</v>
      </c>
      <c r="Q228">
        <f t="shared" si="19"/>
        <v>104.93044933643115</v>
      </c>
    </row>
    <row r="229" spans="1:17" ht="12.75">
      <c r="A229">
        <v>9750</v>
      </c>
      <c r="B229">
        <f t="shared" si="20"/>
        <v>61261.05674500097</v>
      </c>
      <c r="C229" t="str">
        <f>IMDIV(COMPLEX(1-1/3*($B229*r0/c0)^2,$B229*r0/c0),COMPLEX(1,1/3*$B229*r0/c0))</f>
        <v>0.551993049402379+2.20540430459879i</v>
      </c>
      <c r="D229">
        <f>20*LOG(IMABS(C229))</f>
        <v>7.133648964908165</v>
      </c>
      <c r="E229">
        <f>IMARGUMENT(C229)/PI()*180</f>
        <v>75.9480603996473</v>
      </c>
      <c r="F229">
        <f>1/(1+(1/3*$B229*r0/c0)^2)</f>
        <v>0.5519930494023824</v>
      </c>
      <c r="G229">
        <f>(2/3*$B229*r0/c0+1/9*($B229*r0/c0)^3)/(1+(1/3*$B229*r0/c0)^2)</f>
        <v>2.2054043045987854</v>
      </c>
      <c r="H229">
        <f t="shared" si="16"/>
        <v>7.133648964908152</v>
      </c>
      <c r="I229">
        <f t="shared" si="17"/>
        <v>75.94806039964719</v>
      </c>
      <c r="K229" t="str">
        <f>IMDIV(COMPLEX(1-1/3*($B229*r0/c0)^2,1/3*$B229*r0/c0),COMPLEX(1,1/3*$B229*r0/c0))</f>
        <v>-0.344020851792855+1.21082555394333i</v>
      </c>
      <c r="L229">
        <f>20*LOG(SQRT(6)*IMABS(K229))</f>
        <v>9.780294791010702</v>
      </c>
      <c r="M229">
        <f>IMARGUMENT(K229)/PI()*180</f>
        <v>105.86095652736206</v>
      </c>
      <c r="N229">
        <f>SQRT(6)*(1-2/9*($B229*r0/c0)^2)/(1+(1/3*$B229*r0/c0)^2)</f>
        <v>-0.8426755477701248</v>
      </c>
      <c r="O229">
        <f>SQRT(6)*(1/9*($B229*r0/c0)^3)/(1+(1/3*$B229*r0/c0)^2)</f>
        <v>2.9659047746839473</v>
      </c>
      <c r="P229">
        <f t="shared" si="18"/>
        <v>9.7802947910107</v>
      </c>
      <c r="Q229">
        <f t="shared" si="19"/>
        <v>105.86095652736194</v>
      </c>
    </row>
    <row r="230" spans="1:17" ht="12.75">
      <c r="A230">
        <v>10000</v>
      </c>
      <c r="B230">
        <f t="shared" si="20"/>
        <v>62831.853071795864</v>
      </c>
      <c r="C230" t="str">
        <f>IMDIV(COMPLEX(1-1/3*($B230*r0/c0)^2,$B230*r0/c0),COMPLEX(1,1/3*$B230*r0/c0))</f>
        <v>0.539440662722285+2.27355151109219i</v>
      </c>
      <c r="D230">
        <f>20*LOG(IMABS(C230))</f>
        <v>7.371952438653952</v>
      </c>
      <c r="E230">
        <f>IMARGUMENT(C230)/PI()*180</f>
        <v>76.65237360210547</v>
      </c>
      <c r="F230">
        <f>1/(1+(1/3*$B230*r0/c0)^2)</f>
        <v>0.5394406627222833</v>
      </c>
      <c r="G230">
        <f>(2/3*$B230*r0/c0+1/9*($B230*r0/c0)^3)/(1+(1/3*$B230*r0/c0)^2)</f>
        <v>2.2735515110921907</v>
      </c>
      <c r="H230">
        <f t="shared" si="16"/>
        <v>7.371952438653953</v>
      </c>
      <c r="I230">
        <f t="shared" si="17"/>
        <v>76.65237360210551</v>
      </c>
      <c r="K230" t="str">
        <f>IMDIV(COMPLEX(1-1/3*($B230*r0/c0)^2,1/3*$B230*r0/c0),COMPLEX(1,1/3*$B230*r0/c0))</f>
        <v>-0.381678011833151+1.27666749752988i</v>
      </c>
      <c r="L230">
        <f>20*LOG(SQRT(6)*IMABS(K230))</f>
        <v>10.274861147942659</v>
      </c>
      <c r="M230">
        <f>IMARGUMENT(K230)/PI()*180</f>
        <v>106.6447875161725</v>
      </c>
      <c r="N230">
        <f>SQRT(6)*(1-2/9*($B230*r0/c0)^2)/(1+(1/3*$B230*r0/c0)^2)</f>
        <v>-0.9349163750311786</v>
      </c>
      <c r="O230">
        <f>SQRT(6)*(1/9*($B230*r0/c0)^3)/(1+(1/3*$B230*r0/c0)^2)</f>
        <v>3.127183940144099</v>
      </c>
      <c r="P230">
        <f t="shared" si="18"/>
        <v>10.27486114794263</v>
      </c>
      <c r="Q230">
        <f t="shared" si="19"/>
        <v>106.64478751617254</v>
      </c>
    </row>
    <row r="231" spans="1:17" ht="12.75">
      <c r="A231">
        <v>10300</v>
      </c>
      <c r="B231">
        <f t="shared" si="20"/>
        <v>64716.80866394974</v>
      </c>
      <c r="C231" t="str">
        <f>IMDIV(COMPLEX(1-1/3*($B231*r0/c0)^2,$B231*r0/c0),COMPLEX(1,1/3*$B231*r0/c0))</f>
        <v>0.524723193205752+2.35576493375906i</v>
      </c>
      <c r="D231">
        <f>20*LOG(IMABS(C231))</f>
        <v>7.65293160092056</v>
      </c>
      <c r="E231">
        <f>IMARGUMENT(C231)/PI()*180</f>
        <v>77.4429223888764</v>
      </c>
      <c r="F231">
        <f>1/(1+(1/3*$B231*r0/c0)^2)</f>
        <v>0.5247231932057524</v>
      </c>
      <c r="G231">
        <f>(2/3*$B231*r0/c0+1/9*($B231*r0/c0)^3)/(1+(1/3*$B231*r0/c0)^2)</f>
        <v>2.3557649337590556</v>
      </c>
      <c r="H231">
        <f t="shared" si="16"/>
        <v>7.652931600920546</v>
      </c>
      <c r="I231">
        <f t="shared" si="17"/>
        <v>77.44292238887635</v>
      </c>
      <c r="K231" t="str">
        <f>IMDIV(COMPLEX(1-1/3*($B231*r0/c0)^2,1/3*$B231*r0/c0),COMPLEX(1,1/3*$B231*r0/c0))</f>
        <v>-0.425830420382744+1.35698815445807i</v>
      </c>
      <c r="L231">
        <f>20*LOG(SQRT(6)*IMABS(K231))</f>
        <v>10.840931163271716</v>
      </c>
      <c r="M231">
        <f>IMARGUMENT(K231)/PI()*180</f>
        <v>107.42214700131495</v>
      </c>
      <c r="N231">
        <f>SQRT(6)*(1-2/9*($B231*r0/c0)^2)/(1+(1/3*$B231*r0/c0)^2)</f>
        <v>-1.0430672468925761</v>
      </c>
      <c r="O231">
        <f>SQRT(6)*(1/9*($B231*r0/c0)^3)/(1+(1/3*$B231*r0/c0)^2)</f>
        <v>3.323928565423324</v>
      </c>
      <c r="P231">
        <f t="shared" si="18"/>
        <v>10.840931163271732</v>
      </c>
      <c r="Q231">
        <f t="shared" si="19"/>
        <v>107.42214700131484</v>
      </c>
    </row>
    <row r="232" spans="1:17" ht="12.75">
      <c r="A232">
        <v>10600</v>
      </c>
      <c r="B232">
        <f t="shared" si="20"/>
        <v>66601.76425610362</v>
      </c>
      <c r="C232" t="str">
        <f>IMDIV(COMPLEX(1-1/3*($B232*r0/c0)^2,$B232*r0/c0),COMPLEX(1,1/3*$B232*r0/c0))</f>
        <v>0.510386824311829+2.43842102670696i</v>
      </c>
      <c r="D232">
        <f>20*LOG(IMABS(C232))</f>
        <v>7.928391894323318</v>
      </c>
      <c r="E232">
        <f>IMARGUMENT(C232)/PI()*180</f>
        <v>78.17806971021838</v>
      </c>
      <c r="F232">
        <f>1/(1+(1/3*$B232*r0/c0)^2)</f>
        <v>0.510386824311826</v>
      </c>
      <c r="G232">
        <f>(2/3*$B232*r0/c0+1/9*($B232*r0/c0)^3)/(1+(1/3*$B232*r0/c0)^2)</f>
        <v>2.4384210267069597</v>
      </c>
      <c r="H232">
        <f t="shared" si="16"/>
        <v>7.928391894323314</v>
      </c>
      <c r="I232">
        <f t="shared" si="17"/>
        <v>78.17806971021845</v>
      </c>
      <c r="K232" t="str">
        <f>IMDIV(COMPLEX(1-1/3*($B232*r0/c0)^2,1/3*$B232*r0/c0),COMPLEX(1,1/3*$B232*r0/c0))</f>
        <v>-0.46883952706452+1.43863682222938i</v>
      </c>
      <c r="L232">
        <f>20*LOG(SQRT(6)*IMABS(K232))</f>
        <v>11.378893200560317</v>
      </c>
      <c r="M232">
        <f>IMARGUMENT(K232)/PI()*180</f>
        <v>108.05034941440952</v>
      </c>
      <c r="N232">
        <f>SQRT(6)*(1-2/9*($B232*r0/c0)^2)/(1+(1/3*$B232*r0/c0)^2)</f>
        <v>-1.1484176125558627</v>
      </c>
      <c r="O232">
        <f>SQRT(6)*(1/9*($B232*r0/c0)^3)/(1+(1/3*$B232*r0/c0)^2)</f>
        <v>3.523926139641059</v>
      </c>
      <c r="P232">
        <f t="shared" si="18"/>
        <v>11.378893200560334</v>
      </c>
      <c r="Q232">
        <f t="shared" si="19"/>
        <v>108.05034941440955</v>
      </c>
    </row>
    <row r="233" spans="1:17" ht="12.75">
      <c r="A233">
        <v>10900</v>
      </c>
      <c r="B233">
        <f t="shared" si="20"/>
        <v>68486.71984825749</v>
      </c>
      <c r="C233" t="str">
        <f>IMDIV(COMPLEX(1-1/3*($B233*r0/c0)^2,$B233*r0/c0),COMPLEX(1,1/3*$B233*r0/c0))</f>
        <v>0.496433985230467+2.52148565110499i</v>
      </c>
      <c r="D233">
        <f>20*LOG(IMABS(C233))</f>
        <v>8.198291989997585</v>
      </c>
      <c r="E233">
        <f>IMARGUMENT(C233)/PI()*180</f>
        <v>78.86197244283831</v>
      </c>
      <c r="F233">
        <f>1/(1+(1/3*$B233*r0/c0)^2)</f>
        <v>0.49643398523046234</v>
      </c>
      <c r="G233">
        <f>(2/3*$B233*r0/c0+1/9*($B233*r0/c0)^3)/(1+(1/3*$B233*r0/c0)^2)</f>
        <v>2.5214856511049972</v>
      </c>
      <c r="H233">
        <f t="shared" si="16"/>
        <v>8.198291989997607</v>
      </c>
      <c r="I233">
        <f t="shared" si="17"/>
        <v>78.86197244283845</v>
      </c>
      <c r="K233" t="str">
        <f>IMDIV(COMPLEX(1-1/3*($B233*r0/c0)^2,1/3*$B233*r0/c0),COMPLEX(1,1/3*$B233*r0/c0))</f>
        <v>-0.510698044308608+1.5215110843511i</v>
      </c>
      <c r="L233">
        <f>20*LOG(SQRT(6)*IMABS(K233))</f>
        <v>11.890648177160978</v>
      </c>
      <c r="M233">
        <f>IMARGUMENT(K233)/PI()*180</f>
        <v>108.55442379919872</v>
      </c>
      <c r="N233">
        <f>SQRT(6)*(1-2/9*($B233*r0/c0)^2)/(1+(1/3*$B233*r0/c0)^2)</f>
        <v>-1.2509496211933773</v>
      </c>
      <c r="O233">
        <f>SQRT(6)*(1/9*($B233*r0/c0)^3)/(1+(1/3*$B233*r0/c0)^2)</f>
        <v>3.7269257946489187</v>
      </c>
      <c r="P233">
        <f t="shared" si="18"/>
        <v>11.890648177160966</v>
      </c>
      <c r="Q233">
        <f t="shared" si="19"/>
        <v>108.55442379919896</v>
      </c>
    </row>
    <row r="234" spans="1:17" ht="12.75">
      <c r="A234">
        <v>11200</v>
      </c>
      <c r="B234">
        <f t="shared" si="20"/>
        <v>70371.67544041136</v>
      </c>
      <c r="C234" t="str">
        <f>IMDIV(COMPLEX(1-1/3*($B234*r0/c0)^2,$B234*r0/c0),COMPLEX(1,1/3*$B234*r0/c0))</f>
        <v>0.482865142765047+2.60492642960418i</v>
      </c>
      <c r="D234">
        <f>20*LOG(IMABS(C234))</f>
        <v>8.462628952394962</v>
      </c>
      <c r="E234">
        <f>IMARGUMENT(C234)/PI()*180</f>
        <v>79.498499437986</v>
      </c>
      <c r="F234">
        <f>1/(1+(1/3*$B234*r0/c0)^2)</f>
        <v>0.48286514276504444</v>
      </c>
      <c r="G234">
        <f>(2/3*$B234*r0/c0+1/9*($B234*r0/c0)^3)/(1+(1/3*$B234*r0/c0)^2)</f>
        <v>2.6049264296041827</v>
      </c>
      <c r="H234">
        <f t="shared" si="16"/>
        <v>8.462628952394969</v>
      </c>
      <c r="I234">
        <f t="shared" si="17"/>
        <v>79.49849943798606</v>
      </c>
      <c r="K234" t="str">
        <f>IMDIV(COMPLEX(1-1/3*($B234*r0/c0)^2,1/3*$B234*r0/c0),COMPLEX(1,1/3*$B234*r0/c0))</f>
        <v>-0.551404571704865+1.60551380877625i</v>
      </c>
      <c r="L234">
        <f>20*LOG(SQRT(6)*IMABS(K234))</f>
        <v>12.378032709435482</v>
      </c>
      <c r="M234">
        <f>IMARGUMENT(K234)/PI()*180</f>
        <v>108.95474215660896</v>
      </c>
      <c r="N234">
        <f>SQRT(6)*(1-2/9*($B234*r0/c0)^2)/(1+(1/3*$B234*r0/c0)^2)</f>
        <v>-1.3506598425148217</v>
      </c>
      <c r="O234">
        <f>SQRT(6)*(1/9*($B234*r0/c0)^3)/(1+(1/3*$B234*r0/c0)^2)</f>
        <v>3.9326896064941863</v>
      </c>
      <c r="P234">
        <f t="shared" si="18"/>
        <v>12.378032709435502</v>
      </c>
      <c r="Q234">
        <f t="shared" si="19"/>
        <v>108.95474215660896</v>
      </c>
    </row>
    <row r="235" spans="1:17" ht="12.75">
      <c r="A235">
        <v>11500</v>
      </c>
      <c r="B235">
        <f t="shared" si="20"/>
        <v>72256.63103256524</v>
      </c>
      <c r="C235" t="str">
        <f>IMDIV(COMPLEX(1-1/3*($B235*r0/c0)^2,$B235*r0/c0),COMPLEX(1,1/3*$B235*r0/c0))</f>
        <v>0.469679051742994+2.6887127522379i</v>
      </c>
      <c r="D235">
        <f>20*LOG(IMABS(C235))</f>
        <v>8.721431373680137</v>
      </c>
      <c r="E235">
        <f>IMARGUMENT(C235)/PI()*180</f>
        <v>80.09124114834644</v>
      </c>
      <c r="F235">
        <f>1/(1+(1/3*$B235*r0/c0)^2)</f>
        <v>0.469679051742999</v>
      </c>
      <c r="G235">
        <f>(2/3*$B235*r0/c0+1/9*($B235*r0/c0)^3)/(1+(1/3*$B235*r0/c0)^2)</f>
        <v>2.6887127522378935</v>
      </c>
      <c r="H235">
        <f t="shared" si="16"/>
        <v>8.721431373680119</v>
      </c>
      <c r="I235">
        <f t="shared" si="17"/>
        <v>80.09124114834631</v>
      </c>
      <c r="K235" t="str">
        <f>IMDIV(COMPLEX(1-1/3*($B235*r0/c0)^2,1/3*$B235*r0/c0),COMPLEX(1,1/3*$B235*r0/c0))</f>
        <v>-0.59096284477101+1.69055316560498i</v>
      </c>
      <c r="L235">
        <f>20*LOG(SQRT(6)*IMABS(K235))</f>
        <v>12.842782536494205</v>
      </c>
      <c r="M235">
        <f>IMARGUMENT(K235)/PI()*180</f>
        <v>109.26797925297545</v>
      </c>
      <c r="N235">
        <f>SQRT(6)*(1-2/9*($B235*r0/c0)^2)/(1+(1/3*$B235*r0/c0)^2)</f>
        <v>-1.4475574266325395</v>
      </c>
      <c r="O235">
        <f>SQRT(6)*(1/9*($B235*r0/c0)^3)/(1+(1/3*$B235*r0/c0)^2)</f>
        <v>4.140992638779035</v>
      </c>
      <c r="P235">
        <f t="shared" si="18"/>
        <v>12.842782536494203</v>
      </c>
      <c r="Q235">
        <f t="shared" si="19"/>
        <v>109.26797925297521</v>
      </c>
    </row>
    <row r="236" spans="1:17" ht="12.75">
      <c r="A236">
        <v>11800</v>
      </c>
      <c r="B236">
        <f t="shared" si="20"/>
        <v>74141.58662471912</v>
      </c>
      <c r="C236" t="str">
        <f>IMDIV(COMPLEX(1-1/3*($B236*r0/c0)^2,$B236*r0/c0),COMPLEX(1,1/3*$B236*r0/c0))</f>
        <v>0.456872985128283+2.77281576280551i</v>
      </c>
      <c r="D236">
        <f>20*LOG(IMABS(C236))</f>
        <v>8.974753464250385</v>
      </c>
      <c r="E236">
        <f>IMARGUMENT(C236)/PI()*180</f>
        <v>80.64352195904013</v>
      </c>
      <c r="F236">
        <f>1/(1+(1/3*$B236*r0/c0)^2)</f>
        <v>0.45687298512827995</v>
      </c>
      <c r="G236">
        <f>(2/3*$B236*r0/c0+1/9*($B236*r0/c0)^3)/(1+(1/3*$B236*r0/c0)^2)</f>
        <v>2.772815762805514</v>
      </c>
      <c r="H236">
        <f t="shared" si="16"/>
        <v>8.974753464250396</v>
      </c>
      <c r="I236">
        <f t="shared" si="17"/>
        <v>80.64352195904021</v>
      </c>
      <c r="K236" t="str">
        <f>IMDIV(COMPLEX(1-1/3*($B236*r0/c0)^2,1/3*$B236*r0/c0),COMPLEX(1,1/3*$B236*r0/c0))</f>
        <v>-0.629381044615155+1.77654258623545i</v>
      </c>
      <c r="L236">
        <f>20*LOG(SQRT(6)*IMABS(K236))</f>
        <v>13.286516019060988</v>
      </c>
      <c r="M236">
        <f>IMARGUMENT(K236)/PI()*180</f>
        <v>109.50786097441456</v>
      </c>
      <c r="N236">
        <f>SQRT(6)*(1-2/9*($B236*r0/c0)^2)/(1+(1/3*$B236*r0/c0)^2)</f>
        <v>-1.5416624130869956</v>
      </c>
      <c r="O236">
        <f>SQRT(6)*(1/9*($B236*r0/c0)^3)/(1+(1/3*$B236*r0/c0)^2)</f>
        <v>4.351622842601219</v>
      </c>
      <c r="P236">
        <f t="shared" si="18"/>
        <v>13.286516019060969</v>
      </c>
      <c r="Q236">
        <f t="shared" si="19"/>
        <v>109.50786097441475</v>
      </c>
    </row>
    <row r="237" spans="1:17" ht="12.75">
      <c r="A237">
        <v>12100</v>
      </c>
      <c r="B237">
        <f t="shared" si="20"/>
        <v>76026.542216873</v>
      </c>
      <c r="C237" t="str">
        <f>IMDIV(COMPLEX(1-1/3*($B237*r0/c0)^2,$B237*r0/c0),COMPLEX(1,1/3*$B237*r0/c0))</f>
        <v>0.444442944109726+2.85720832937161i</v>
      </c>
      <c r="D237">
        <f>20*LOG(IMABS(C237))</f>
        <v>9.22267000030059</v>
      </c>
      <c r="E237">
        <f>IMARGUMENT(C237)/PI()*180</f>
        <v>81.15841422209967</v>
      </c>
      <c r="F237">
        <f>1/(1+(1/3*$B237*r0/c0)^2)</f>
        <v>0.44444294410972657</v>
      </c>
      <c r="G237">
        <f>(2/3*$B237*r0/c0+1/9*($B237*r0/c0)^3)/(1+(1/3*$B237*r0/c0)^2)</f>
        <v>2.8572083293716104</v>
      </c>
      <c r="H237">
        <f t="shared" si="16"/>
        <v>9.222670000300592</v>
      </c>
      <c r="I237">
        <f t="shared" si="17"/>
        <v>81.15841422209967</v>
      </c>
      <c r="K237" t="str">
        <f>IMDIV(COMPLEX(1-1/3*($B237*r0/c0)^2,1/3*$B237*r0/c0),COMPLEX(1,1/3*$B237*r0/c0))</f>
        <v>-0.666671167670821+1.86340067486133i</v>
      </c>
      <c r="L237">
        <f>20*LOG(SQRT(6)*IMABS(K237))</f>
        <v>13.710729467263876</v>
      </c>
      <c r="M237">
        <f>IMARGUMENT(K237)/PI()*180</f>
        <v>109.68574850597984</v>
      </c>
      <c r="N237">
        <f>SQRT(6)*(1-2/9*($B237*r0/c0)^2)/(1+(1/3*$B237*r0/c0)^2)</f>
        <v>-1.6330041870189587</v>
      </c>
      <c r="O237">
        <f>SQRT(6)*(1/9*($B237*r0/c0)^3)/(1+(1/3*$B237*r0/c0)^2)</f>
        <v>4.564380839768086</v>
      </c>
      <c r="P237">
        <f t="shared" si="18"/>
        <v>13.710729467263885</v>
      </c>
      <c r="Q237">
        <f t="shared" si="19"/>
        <v>109.6857485059798</v>
      </c>
    </row>
    <row r="238" spans="1:17" ht="12.75">
      <c r="A238">
        <v>12500</v>
      </c>
      <c r="B238">
        <f t="shared" si="20"/>
        <v>78539.81633974482</v>
      </c>
      <c r="C238" t="str">
        <f>IMDIV(COMPLEX(1-1/3*($B238*r0/c0)^2,$B238*r0/c0),COMPLEX(1,1/3*$B238*r0/c0))</f>
        <v>0.428445570672496+2.97013842039764i</v>
      </c>
      <c r="D238">
        <f>20*LOG(IMABS(C238))</f>
        <v>9.544975990857157</v>
      </c>
      <c r="E238">
        <f>IMARGUMENT(C238)/PI()*180</f>
        <v>81.79164555447039</v>
      </c>
      <c r="F238">
        <f>1/(1+(1/3*$B238*r0/c0)^2)</f>
        <v>0.42844557067250166</v>
      </c>
      <c r="G238">
        <f>(2/3*$B238*r0/c0+1/9*($B238*r0/c0)^3)/(1+(1/3*$B238*r0/c0)^2)</f>
        <v>2.970138420397633</v>
      </c>
      <c r="H238">
        <f t="shared" si="16"/>
        <v>9.54497599085714</v>
      </c>
      <c r="I238">
        <f t="shared" si="17"/>
        <v>81.79164555447028</v>
      </c>
      <c r="K238" t="str">
        <f>IMDIV(COMPLEX(1-1/3*($B238*r0/c0)^2,1/3*$B238*r0/c0),COMPLEX(1,1/3*$B238*r0/c0))</f>
        <v>-0.714663287982501+1.98043146650953i</v>
      </c>
      <c r="L238">
        <f>20*LOG(SQRT(6)*IMABS(K238))</f>
        <v>14.24834522142996</v>
      </c>
      <c r="M238">
        <f>IMARGUMENT(K238)/PI()*180</f>
        <v>109.84260805875452</v>
      </c>
      <c r="N238">
        <f>SQRT(6)*(1-2/9*($B238*r0/c0)^2)/(1+(1/3*$B238*r0/c0)^2)</f>
        <v>-1.750560393456822</v>
      </c>
      <c r="O238">
        <f>SQRT(6)*(1/9*($B238*r0/c0)^3)/(1+(1/3*$B238*r0/c0)^2)</f>
        <v>4.851046563500145</v>
      </c>
      <c r="P238">
        <f t="shared" si="18"/>
        <v>14.24834522142996</v>
      </c>
      <c r="Q238">
        <f t="shared" si="19"/>
        <v>109.84260805875434</v>
      </c>
    </row>
    <row r="239" spans="1:17" ht="12.75">
      <c r="A239">
        <v>13000</v>
      </c>
      <c r="B239">
        <f t="shared" si="20"/>
        <v>81681.40899333463</v>
      </c>
      <c r="C239" t="str">
        <f>IMDIV(COMPLEX(1-1/3*($B239*r0/c0)^2,$B239*r0/c0),COMPLEX(1,1/3*$B239*r0/c0))</f>
        <v>0.409353784430401+3.11187695722022i</v>
      </c>
      <c r="D239">
        <f>20*LOG(IMABS(C239))</f>
        <v>9.934956924833392</v>
      </c>
      <c r="E239">
        <f>IMARGUMENT(C239)/PI()*180</f>
        <v>82.50601937582147</v>
      </c>
      <c r="F239">
        <f>1/(1+(1/3*$B239*r0/c0)^2)</f>
        <v>0.4093537844304029</v>
      </c>
      <c r="G239">
        <f>(2/3*$B239*r0/c0+1/9*($B239*r0/c0)^3)/(1+(1/3*$B239*r0/c0)^2)</f>
        <v>3.111876957220217</v>
      </c>
      <c r="H239">
        <f t="shared" si="16"/>
        <v>9.934956924833383</v>
      </c>
      <c r="I239">
        <f t="shared" si="17"/>
        <v>82.50601937582144</v>
      </c>
      <c r="K239" t="str">
        <f>IMDIV(COMPLEX(1-1/3*($B239*r0/c0)^2,1/3*$B239*r0/c0),COMPLEX(1,1/3*$B239*r0/c0))</f>
        <v>-0.771938646708793+2.12844772518995i</v>
      </c>
      <c r="L239">
        <f>20*LOG(SQRT(6)*IMABS(K239))</f>
        <v>14.879450169567365</v>
      </c>
      <c r="M239">
        <f>IMARGUMENT(K239)/PI()*180</f>
        <v>109.93453439132637</v>
      </c>
      <c r="N239">
        <f>SQRT(6)*(1-2/9*($B239*r0/c0)^2)/(1+(1/3*$B239*r0/c0)^2)</f>
        <v>-1.8908557971711109</v>
      </c>
      <c r="O239">
        <f>SQRT(6)*(1/9*($B239*r0/c0)^3)/(1+(1/3*$B239*r0/c0)^2)</f>
        <v>5.213610870902971</v>
      </c>
      <c r="P239">
        <f t="shared" si="18"/>
        <v>14.879450169567363</v>
      </c>
      <c r="Q239">
        <f t="shared" si="19"/>
        <v>109.93453439132631</v>
      </c>
    </row>
    <row r="240" spans="1:17" ht="12.75">
      <c r="A240">
        <v>13300</v>
      </c>
      <c r="B240">
        <f t="shared" si="20"/>
        <v>83566.3645854885</v>
      </c>
      <c r="C240" t="str">
        <f>IMDIV(COMPLEX(1-1/3*($B240*r0/c0)^2,$B240*r0/c0),COMPLEX(1,1/3*$B240*r0/c0))</f>
        <v>0.398368711484743+3.19718924666294i</v>
      </c>
      <c r="D240">
        <f>20*LOG(IMABS(C240))</f>
        <v>10.162273392672024</v>
      </c>
      <c r="E240">
        <f>IMARGUMENT(C240)/PI()*180</f>
        <v>82.89756934144815</v>
      </c>
      <c r="F240">
        <f>1/(1+(1/3*$B240*r0/c0)^2)</f>
        <v>0.39836871148474595</v>
      </c>
      <c r="G240">
        <f>(2/3*$B240*r0/c0+1/9*($B240*r0/c0)^3)/(1+(1/3*$B240*r0/c0)^2)</f>
        <v>3.1971892466629397</v>
      </c>
      <c r="H240">
        <f t="shared" si="16"/>
        <v>10.162273392672024</v>
      </c>
      <c r="I240">
        <f t="shared" si="17"/>
        <v>82.89756934144809</v>
      </c>
      <c r="K240" t="str">
        <f>IMDIV(COMPLEX(1-1/3*($B240*r0/c0)^2,1/3*$B240*r0/c0),COMPLEX(1,1/3*$B240*r0/c0))</f>
        <v>-0.804893865545767+2.21806498244572i</v>
      </c>
      <c r="L240">
        <f>20*LOG(SQRT(6)*IMABS(K240))</f>
        <v>15.238244560662222</v>
      </c>
      <c r="M240">
        <f>IMARGUMENT(K240)/PI()*180</f>
        <v>109.94487777625852</v>
      </c>
      <c r="N240">
        <f>SQRT(6)*(1-2/9*($B240*r0/c0)^2)/(1+(1/3*$B240*r0/c0)^2)</f>
        <v>-1.9715792676834467</v>
      </c>
      <c r="O240">
        <f>SQRT(6)*(1/9*($B240*r0/c0)^3)/(1+(1/3*$B240*r0/c0)^2)</f>
        <v>5.433127423327335</v>
      </c>
      <c r="P240">
        <f t="shared" si="18"/>
        <v>15.238244560662208</v>
      </c>
      <c r="Q240">
        <f t="shared" si="19"/>
        <v>109.94487777625842</v>
      </c>
    </row>
    <row r="241" spans="1:17" ht="12.75">
      <c r="A241">
        <v>13700</v>
      </c>
      <c r="B241">
        <f t="shared" si="20"/>
        <v>86079.63870836033</v>
      </c>
      <c r="C241" t="str">
        <f>IMDIV(COMPLEX(1-1/3*($B241*r0/c0)^2,$B241*r0/c0),COMPLEX(1,1/3*$B241*r0/c0))</f>
        <v>0.384254085283056+3.31121269546624i</v>
      </c>
      <c r="D241">
        <f>20*LOG(IMABS(C241))</f>
        <v>10.45783662312142</v>
      </c>
      <c r="E241">
        <f>IMARGUMENT(C241)/PI()*180</f>
        <v>83.38064277696878</v>
      </c>
      <c r="F241">
        <f>1/(1+(1/3*$B241*r0/c0)^2)</f>
        <v>0.38425408528305105</v>
      </c>
      <c r="G241">
        <f>(2/3*$B241*r0/c0+1/9*($B241*r0/c0)^3)/(1+(1/3*$B241*r0/c0)^2)</f>
        <v>3.3112126954662426</v>
      </c>
      <c r="H241">
        <f t="shared" si="16"/>
        <v>10.457836623121423</v>
      </c>
      <c r="I241">
        <f t="shared" si="17"/>
        <v>83.38064277696888</v>
      </c>
      <c r="K241" t="str">
        <f>IMDIV(COMPLEX(1-1/3*($B241*r0/c0)^2,1/3*$B241*r0/c0),COMPLEX(1,1/3*$B241*r0/c0))</f>
        <v>-0.847237744150843+2.33837584742576i</v>
      </c>
      <c r="L241">
        <f>20*LOG(SQRT(6)*IMABS(K241))</f>
        <v>15.695480653340441</v>
      </c>
      <c r="M241">
        <f>IMARGUMENT(K241)/PI()*180</f>
        <v>109.91640855547139</v>
      </c>
      <c r="N241">
        <f>SQRT(6)*(1-2/9*($B241*r0/c0)^2)/(1+(1/3*$B241*r0/c0)^2)</f>
        <v>-2.075300163996258</v>
      </c>
      <c r="O241">
        <f>SQRT(6)*(1/9*($B241*r0/c0)^3)/(1+(1/3*$B241*r0/c0)^2)</f>
        <v>5.727827653041313</v>
      </c>
      <c r="P241">
        <f t="shared" si="18"/>
        <v>15.695480653340434</v>
      </c>
      <c r="Q241">
        <f t="shared" si="19"/>
        <v>109.91640855547149</v>
      </c>
    </row>
    <row r="242" spans="1:17" ht="12.75">
      <c r="A242">
        <v>14000</v>
      </c>
      <c r="B242">
        <f t="shared" si="20"/>
        <v>87964.5943005142</v>
      </c>
      <c r="C242" t="str">
        <f>IMDIV(COMPLEX(1-1/3*($B242*r0/c0)^2,$B242*r0/c0),COMPLEX(1,1/3*$B242*r0/c0))</f>
        <v>0.374056470549011+3.39691260623848i</v>
      </c>
      <c r="D242">
        <f>20*LOG(IMABS(C242))</f>
        <v>10.674031854764728</v>
      </c>
      <c r="E242">
        <f>IMARGUMENT(C242)/PI()*180</f>
        <v>83.71610071187881</v>
      </c>
      <c r="F242">
        <f>1/(1+(1/3*$B242*r0/c0)^2)</f>
        <v>0.3740564705490094</v>
      </c>
      <c r="G242">
        <f>(2/3*$B242*r0/c0+1/9*($B242*r0/c0)^3)/(1+(1/3*$B242*r0/c0)^2)</f>
        <v>3.3969126062384816</v>
      </c>
      <c r="H242">
        <f t="shared" si="16"/>
        <v>10.674031854764735</v>
      </c>
      <c r="I242">
        <f t="shared" si="17"/>
        <v>83.71610071187885</v>
      </c>
      <c r="K242" t="str">
        <f>IMDIV(COMPLEX(1-1/3*($B242*r0/c0)^2,1/3*$B242*r0/c0),COMPLEX(1,1/3*$B242*r0/c0))</f>
        <v>-0.877830588352974+2.42915596867007i</v>
      </c>
      <c r="L242">
        <f>20*LOG(SQRT(6)*IMABS(K242))</f>
        <v>16.023672715815664</v>
      </c>
      <c r="M242">
        <f>IMARGUMENT(K242)/PI()*180</f>
        <v>109.8684709069094</v>
      </c>
      <c r="N242">
        <f>SQRT(6)*(1-2/9*($B242*r0/c0)^2)/(1+(1/3*$B242*r0/c0)^2)</f>
        <v>-2.1502370220719262</v>
      </c>
      <c r="O242">
        <f>SQRT(6)*(1/9*($B242*r0/c0)^3)/(1+(1/3*$B242*r0/c0)^2)</f>
        <v>5.950192628877881</v>
      </c>
      <c r="P242">
        <f t="shared" si="18"/>
        <v>16.02367271581567</v>
      </c>
      <c r="Q242">
        <f t="shared" si="19"/>
        <v>109.8684709069093</v>
      </c>
    </row>
    <row r="243" spans="1:17" ht="12.75">
      <c r="A243">
        <v>14500</v>
      </c>
      <c r="B243">
        <f t="shared" si="20"/>
        <v>91106.186954104</v>
      </c>
      <c r="C243" t="str">
        <f>IMDIV(COMPLEX(1-1/3*($B243*r0/c0)^2,$B243*r0/c0),COMPLEX(1,1/3*$B243*r0/c0))</f>
        <v>0.357774630311538+3.54004527214284i</v>
      </c>
      <c r="D243">
        <f>20*LOG(IMABS(C243))</f>
        <v>11.024310716023749</v>
      </c>
      <c r="E243">
        <f>IMARGUMENT(C243)/PI()*180</f>
        <v>84.22899813092742</v>
      </c>
      <c r="F243">
        <f>1/(1+(1/3*$B243*r0/c0)^2)</f>
        <v>0.3577746303115375</v>
      </c>
      <c r="G243">
        <f>(2/3*$B243*r0/c0+1/9*($B243*r0/c0)^3)/(1+(1/3*$B243*r0/c0)^2)</f>
        <v>3.5400452721428466</v>
      </c>
      <c r="H243">
        <f t="shared" si="16"/>
        <v>11.024310716023766</v>
      </c>
      <c r="I243">
        <f t="shared" si="17"/>
        <v>84.22899813092745</v>
      </c>
      <c r="K243" t="str">
        <f>IMDIV(COMPLEX(1-1/3*($B243*r0/c0)^2,1/3*$B243*r0/c0),COMPLEX(1,1/3*$B243*r0/c0))</f>
        <v>-0.926676109065384+2.58135461459584i</v>
      </c>
      <c r="L243">
        <f>20*LOG(SQRT(6)*IMABS(K243))</f>
        <v>16.54491522664803</v>
      </c>
      <c r="M243">
        <f>IMARGUMENT(K243)/PI()*180</f>
        <v>109.74754426752098</v>
      </c>
      <c r="N243">
        <f>SQRT(6)*(1-2/9*($B243*r0/c0)^2)/(1+(1/3*$B243*r0/c0)^2)</f>
        <v>-2.2698836240378912</v>
      </c>
      <c r="O243">
        <f>SQRT(6)*(1/9*($B243*r0/c0)^3)/(1+(1/3*$B243*r0/c0)^2)</f>
        <v>6.323001650938522</v>
      </c>
      <c r="P243">
        <f t="shared" si="18"/>
        <v>16.544915226648023</v>
      </c>
      <c r="Q243">
        <f t="shared" si="19"/>
        <v>109.74754426752108</v>
      </c>
    </row>
    <row r="244" spans="1:17" ht="12.75">
      <c r="A244">
        <v>15000</v>
      </c>
      <c r="B244">
        <f t="shared" si="20"/>
        <v>94247.7796076938</v>
      </c>
      <c r="C244" t="str">
        <f>IMDIV(COMPLEX(1-1/3*($B244*r0/c0)^2,$B244*r0/c0),COMPLEX(1,1/3*$B244*r0/c0))</f>
        <v>0.342350032573473+3.68349424124132i</v>
      </c>
      <c r="D244">
        <f>20*LOG(IMABS(C244))</f>
        <v>11.362553811406995</v>
      </c>
      <c r="E244">
        <f>IMARGUMENT(C244)/PI()*180</f>
        <v>84.69008992026426</v>
      </c>
      <c r="F244">
        <f>1/(1+(1/3*$B244*r0/c0)^2)</f>
        <v>0.3423500325734767</v>
      </c>
      <c r="G244">
        <f>(2/3*$B244*r0/c0+1/9*($B244*r0/c0)^3)/(1+(1/3*$B244*r0/c0)^2)</f>
        <v>3.6834942412413163</v>
      </c>
      <c r="H244">
        <f t="shared" si="16"/>
        <v>11.36255381140699</v>
      </c>
      <c r="I244">
        <f t="shared" si="17"/>
        <v>84.69008992026419</v>
      </c>
      <c r="K244" t="str">
        <f>IMDIV(COMPLEX(1-1/3*($B244*r0/c0)^2,1/3*$B244*r0/c0),COMPLEX(1,1/3*$B244*r0/c0))</f>
        <v>-0.972949902279576+2.73450217010391i</v>
      </c>
      <c r="L244">
        <f>20*LOG(SQRT(6)*IMABS(K244))</f>
        <v>17.036764977577853</v>
      </c>
      <c r="M244">
        <f>IMARGUMENT(K244)/PI()*180</f>
        <v>109.58581957172696</v>
      </c>
      <c r="N244">
        <f>SQRT(6)*(1-2/9*($B244*r0/c0)^2)/(1+(1/3*$B244*r0/c0)^2)</f>
        <v>-2.383230805875701</v>
      </c>
      <c r="O244">
        <f>SQRT(6)*(1/9*($B244*r0/c0)^3)/(1+(1/3*$B244*r0/c0)^2)</f>
        <v>6.698135017287867</v>
      </c>
      <c r="P244">
        <f t="shared" si="18"/>
        <v>17.036764977577842</v>
      </c>
      <c r="Q244">
        <f t="shared" si="19"/>
        <v>109.58581957172683</v>
      </c>
    </row>
    <row r="245" spans="1:17" ht="12.75">
      <c r="A245">
        <v>15500</v>
      </c>
      <c r="B245">
        <f t="shared" si="20"/>
        <v>97389.37226128358</v>
      </c>
      <c r="C245" t="str">
        <f>IMDIV(COMPLEX(1-1/3*($B245*r0/c0)^2,$B245*r0/c0),COMPLEX(1,1/3*$B245*r0/c0))</f>
        <v>0.327741275476131+3.82719999560468i</v>
      </c>
      <c r="D245">
        <f>20*LOG(IMABS(C245))</f>
        <v>11.689355095872138</v>
      </c>
      <c r="E245">
        <f>IMARGUMENT(C245)/PI()*180</f>
        <v>85.1054319860763</v>
      </c>
      <c r="F245">
        <f>1/(1+(1/3*$B245*r0/c0)^2)</f>
        <v>0.3277412754761286</v>
      </c>
      <c r="G245">
        <f>(2/3*$B245*r0/c0+1/9*($B245*r0/c0)^3)/(1+(1/3*$B245*r0/c0)^2)</f>
        <v>3.8271999956046794</v>
      </c>
      <c r="H245">
        <f t="shared" si="16"/>
        <v>11.689355095872138</v>
      </c>
      <c r="I245">
        <f t="shared" si="17"/>
        <v>85.10543198607634</v>
      </c>
      <c r="K245" t="str">
        <f>IMDIV(COMPLEX(1-1/3*($B245*r0/c0)^2,1/3*$B245*r0/c0),COMPLEX(1,1/3*$B245*r0/c0))</f>
        <v>-1.01677617357161+2.88842008140666i</v>
      </c>
      <c r="L245">
        <f>20*LOG(SQRT(6)*IMABS(K245))</f>
        <v>17.502061049706935</v>
      </c>
      <c r="M245">
        <f>IMARGUMENT(K245)/PI()*180</f>
        <v>109.39299166255765</v>
      </c>
      <c r="N245">
        <f>SQRT(6)*(1-2/9*($B245*r0/c0)^2)/(1+(1/3*$B245*r0/c0)^2)</f>
        <v>-2.490582807869998</v>
      </c>
      <c r="O245">
        <f>SQRT(6)*(1/9*($B245*r0/c0)^3)/(1+(1/3*$B245*r0/c0)^2)</f>
        <v>7.075155362254572</v>
      </c>
      <c r="P245">
        <f t="shared" si="18"/>
        <v>17.502061049706946</v>
      </c>
      <c r="Q245">
        <f t="shared" si="19"/>
        <v>109.39299166255772</v>
      </c>
    </row>
    <row r="246" spans="1:17" ht="12.75">
      <c r="A246">
        <v>16000</v>
      </c>
      <c r="B246">
        <f t="shared" si="20"/>
        <v>100530.96491487337</v>
      </c>
      <c r="C246" t="str">
        <f>IMDIV(COMPLEX(1-1/3*($B246*r0/c0)^2,$B246*r0/c0),COMPLEX(1,1/3*$B246*r0/c0))</f>
        <v>0.313907055222766+3.97111052337484i</v>
      </c>
      <c r="D246">
        <f>20*LOG(IMABS(C246))</f>
        <v>12.005292099797318</v>
      </c>
      <c r="E246">
        <f>IMARGUMENT(C246)/PI()*180</f>
        <v>85.48030002466236</v>
      </c>
      <c r="F246">
        <f>1/(1+(1/3*$B246*r0/c0)^2)</f>
        <v>0.31390705522277207</v>
      </c>
      <c r="G246">
        <f>(2/3*$B246*r0/c0+1/9*($B246*r0/c0)^3)/(1+(1/3*$B246*r0/c0)^2)</f>
        <v>3.9711105233748305</v>
      </c>
      <c r="H246">
        <f t="shared" si="16"/>
        <v>12.0052920997973</v>
      </c>
      <c r="I246">
        <f t="shared" si="17"/>
        <v>85.48030002466227</v>
      </c>
      <c r="K246" t="str">
        <f>IMDIV(COMPLEX(1-1/3*($B246*r0/c0)^2,1/3*$B246*r0/c0),COMPLEX(1,1/3*$B246*r0/c0))</f>
        <v>-1.05827883433169+3.04295231292978i</v>
      </c>
      <c r="L246">
        <f>20*LOG(SQRT(6)*IMABS(K246))</f>
        <v>17.94328222118333</v>
      </c>
      <c r="M246">
        <f>IMARGUMENT(K246)/PI()*180</f>
        <v>109.17666715549421</v>
      </c>
      <c r="N246">
        <f>SQRT(6)*(1-2/9*($B246*r0/c0)^2)/(1+(1/3*$B246*r0/c0)^2)</f>
        <v>-2.5922431496999985</v>
      </c>
      <c r="O246">
        <f>SQRT(6)*(1/9*($B246*r0/c0)^3)/(1+(1/3*$B246*r0/c0)^2)</f>
        <v>7.453680478299844</v>
      </c>
      <c r="P246">
        <f t="shared" si="18"/>
        <v>17.943282221183324</v>
      </c>
      <c r="Q246">
        <f t="shared" si="19"/>
        <v>109.1766671554941</v>
      </c>
    </row>
    <row r="247" spans="1:17" ht="12.75">
      <c r="A247">
        <v>16500</v>
      </c>
      <c r="B247">
        <f t="shared" si="20"/>
        <v>103672.55756846318</v>
      </c>
      <c r="C247" t="str">
        <f>IMDIV(COMPLEX(1-1/3*($B247*r0/c0)^2,$B247*r0/c0),COMPLEX(1,1/3*$B247*r0/c0))</f>
        <v>0.300806677258341+4.11518051676979i</v>
      </c>
      <c r="D247">
        <f>20*LOG(IMABS(C247))</f>
        <v>12.310921035958904</v>
      </c>
      <c r="E247">
        <f>IMARGUMENT(C247)/PI()*180</f>
        <v>85.81929523571411</v>
      </c>
      <c r="F247">
        <f>1/(1+(1/3*$B247*r0/c0)^2)</f>
        <v>0.30080667725834426</v>
      </c>
      <c r="G247">
        <f>(2/3*$B247*r0/c0+1/9*($B247*r0/c0)^3)/(1+(1/3*$B247*r0/c0)^2)</f>
        <v>4.115180516769789</v>
      </c>
      <c r="H247">
        <f t="shared" si="16"/>
        <v>12.310921035958904</v>
      </c>
      <c r="I247">
        <f t="shared" si="17"/>
        <v>85.81929523571407</v>
      </c>
      <c r="K247" t="str">
        <f>IMDIV(COMPLEX(1-1/3*($B247*r0/c0)^2,1/3*$B247*r0/c0),COMPLEX(1,1/3*$B247*r0/c0))</f>
        <v>-1.09757996822497+3.19796294132733i</v>
      </c>
      <c r="L247">
        <f>20*LOG(SQRT(6)*IMABS(K247))</f>
        <v>18.36260122603683</v>
      </c>
      <c r="M247">
        <f>IMARGUMENT(K247)/PI()*180</f>
        <v>108.9428470231398</v>
      </c>
      <c r="N247">
        <f>SQRT(6)*(1-2/9*($B247*r0/c0)^2)/(1+(1/3*$B247*r0/c0)^2)</f>
        <v>-2.688510874051343</v>
      </c>
      <c r="O247">
        <f>SQRT(6)*(1/9*($B247*r0/c0)^3)/(1+(1/3*$B247*r0/c0)^2)</f>
        <v>7.833377422582003</v>
      </c>
      <c r="P247">
        <f t="shared" si="18"/>
        <v>18.362601226036816</v>
      </c>
      <c r="Q247">
        <f t="shared" si="19"/>
        <v>108.94284702313978</v>
      </c>
    </row>
    <row r="248" spans="1:17" ht="12.75">
      <c r="A248">
        <v>17000</v>
      </c>
      <c r="B248">
        <f t="shared" si="20"/>
        <v>106814.15022205297</v>
      </c>
      <c r="C248" t="str">
        <f>IMDIV(COMPLEX(1-1/3*($B248*r0/c0)^2,$B248*r0/c0),COMPLEX(1,1/3*$B248*r0/c0))</f>
        <v>0.288400439142004+4.25937062993439i</v>
      </c>
      <c r="D248">
        <f>20*LOG(IMABS(C248))</f>
        <v>12.60677377942505</v>
      </c>
      <c r="E248">
        <f>IMARGUMENT(C248)/PI()*180</f>
        <v>86.12643592272691</v>
      </c>
      <c r="F248">
        <f>1/(1+(1/3*$B248*r0/c0)^2)</f>
        <v>0.288400439142001</v>
      </c>
      <c r="G248">
        <f>(2/3*$B248*r0/c0+1/9*($B248*r0/c0)^3)/(1+(1/3*$B248*r0/c0)^2)</f>
        <v>4.259370629934399</v>
      </c>
      <c r="H248">
        <f t="shared" si="16"/>
        <v>12.606773779425067</v>
      </c>
      <c r="I248">
        <f t="shared" si="17"/>
        <v>86.12643592272697</v>
      </c>
      <c r="K248" t="str">
        <f>IMDIV(COMPLEX(1-1/3*($B248*r0/c0)^2,1/3*$B248*r0/c0),COMPLEX(1,1/3*$B248*r0/c0))</f>
        <v>-1.13479868257399+3.35333392903382i</v>
      </c>
      <c r="L248">
        <f>20*LOG(SQRT(6)*IMABS(K248))</f>
        <v>18.761930004169603</v>
      </c>
      <c r="M248">
        <f>IMARGUMENT(K248)/PI()*180</f>
        <v>108.69628654062359</v>
      </c>
      <c r="N248">
        <f>SQRT(6)*(1-2/9*($B248*r0/c0)^2)/(1+(1/3*$B248*r0/c0)^2)</f>
        <v>-2.7796777330888696</v>
      </c>
      <c r="O248">
        <f>SQRT(6)*(1/9*($B248*r0/c0)^3)/(1+(1/3*$B248*r0/c0)^2)</f>
        <v>8.213957063295153</v>
      </c>
      <c r="P248">
        <f t="shared" si="18"/>
        <v>18.761930004169606</v>
      </c>
      <c r="Q248">
        <f t="shared" si="19"/>
        <v>108.6962865406237</v>
      </c>
    </row>
    <row r="249" spans="1:17" ht="12.75">
      <c r="A249">
        <v>17500</v>
      </c>
      <c r="B249">
        <f t="shared" si="20"/>
        <v>109955.74287564275</v>
      </c>
      <c r="C249" t="str">
        <f>IMDIV(COMPLEX(1-1/3*($B249*r0/c0)^2,$B249*r0/c0),COMPLEX(1,1/3*$B249*r0/c0))</f>
        <v>0.276649909029044+4.40364679945825i</v>
      </c>
      <c r="D249">
        <f>20*LOG(IMABS(C249))</f>
        <v>12.89335621371864</v>
      </c>
      <c r="E249">
        <f>IMARGUMENT(C249)/PI()*180</f>
        <v>86.40523657369249</v>
      </c>
      <c r="F249">
        <f>1/(1+(1/3*$B249*r0/c0)^2)</f>
        <v>0.27664990902904535</v>
      </c>
      <c r="G249">
        <f>(2/3*$B249*r0/c0+1/9*($B249*r0/c0)^3)/(1+(1/3*$B249*r0/c0)^2)</f>
        <v>4.403646799458245</v>
      </c>
      <c r="H249">
        <f t="shared" si="16"/>
        <v>12.89335621371863</v>
      </c>
      <c r="I249">
        <f t="shared" si="17"/>
        <v>86.40523657369248</v>
      </c>
      <c r="K249" t="str">
        <f>IMDIV(COMPLEX(1-1/3*($B249*r0/c0)^2,1/3*$B249*r0/c0),COMPLEX(1,1/3*$B249*r0/c0))</f>
        <v>-1.17005027291287+3.50896308581802i</v>
      </c>
      <c r="L249">
        <f>20*LOG(SQRT(6)*IMABS(K249))</f>
        <v>19.14295744346727</v>
      </c>
      <c r="M249">
        <f>IMARGUMENT(K249)/PI()*180</f>
        <v>108.4407667621469</v>
      </c>
      <c r="N249">
        <f>SQRT(6)*(1-2/9*($B249*r0/c0)^2)/(1+(1/3*$B249*r0/c0)^2)</f>
        <v>-2.866026142040718</v>
      </c>
      <c r="O249">
        <f>SQRT(6)*(1/9*($B249*r0/c0)^3)/(1+(1/3*$B249*r0/c0)^2)</f>
        <v>8.595169086516046</v>
      </c>
      <c r="P249">
        <f t="shared" si="18"/>
        <v>19.142957443467264</v>
      </c>
      <c r="Q249">
        <f t="shared" si="19"/>
        <v>108.4407667621468</v>
      </c>
    </row>
    <row r="250" spans="1:17" ht="12.75">
      <c r="A250">
        <v>18000</v>
      </c>
      <c r="B250">
        <f t="shared" si="20"/>
        <v>113097.33552923256</v>
      </c>
      <c r="C250" t="str">
        <f>IMDIV(COMPLEX(1-1/3*($B250*r0/c0)^2,$B250*r0/c0),COMPLEX(1,1/3*$B250*r0/c0))</f>
        <v>0.265518120052003+4.54797962757478i</v>
      </c>
      <c r="D250">
        <f>20*LOG(IMABS(C250))</f>
        <v>13.171147561835097</v>
      </c>
      <c r="E250">
        <f>IMARGUMENT(C250)/PI()*180</f>
        <v>86.65877596969761</v>
      </c>
      <c r="F250">
        <f>1/(1+(1/3*$B250*r0/c0)^2)</f>
        <v>0.26551812005200226</v>
      </c>
      <c r="G250">
        <f>(2/3*$B250*r0/c0+1/9*($B250*r0/c0)^3)/(1+(1/3*$B250*r0/c0)^2)</f>
        <v>4.547979627574785</v>
      </c>
      <c r="H250">
        <f t="shared" si="16"/>
        <v>13.171147561835104</v>
      </c>
      <c r="I250">
        <f t="shared" si="17"/>
        <v>86.65877596969763</v>
      </c>
      <c r="K250" t="str">
        <f>IMDIV(COMPLEX(1-1/3*($B250*r0/c0)^2,1/3*$B250*r0/c0),COMPLEX(1,1/3*$B250*r0/c0))</f>
        <v>-1.20344563984399+3.6647622183803i</v>
      </c>
      <c r="L250">
        <f>20*LOG(SQRT(6)*IMABS(K250))</f>
        <v>19.507180917790016</v>
      </c>
      <c r="M250">
        <f>IMARGUMENT(K250)/PI()*180</f>
        <v>108.17930136702404</v>
      </c>
      <c r="N250">
        <f>SQRT(6)*(1-2/9*($B250*r0/c0)^2)/(1+(1/3*$B250*r0/c0)^2)</f>
        <v>-2.9478277507949997</v>
      </c>
      <c r="O250">
        <f>SQRT(6)*(1/9*($B250*r0/c0)^3)/(1+(1/3*$B250*r0/c0)^2)</f>
        <v>8.976797463661876</v>
      </c>
      <c r="P250">
        <f t="shared" si="18"/>
        <v>19.507180917790023</v>
      </c>
      <c r="Q250">
        <f t="shared" si="19"/>
        <v>108.17930136702407</v>
      </c>
    </row>
    <row r="251" spans="1:17" ht="12.75">
      <c r="A251">
        <v>18500</v>
      </c>
      <c r="B251">
        <f t="shared" si="20"/>
        <v>116238.92818282235</v>
      </c>
      <c r="C251" t="str">
        <f>IMDIV(COMPLEX(1-1/3*($B251*r0/c0)^2,$B251*r0/c0),COMPLEX(1,1/3*$B251*r0/c0))</f>
        <v>0.254969697623494+4.69234382614138i</v>
      </c>
      <c r="D251">
        <f>20*LOG(IMABS(C251))</f>
        <v>13.440600416385404</v>
      </c>
      <c r="E251">
        <f>IMARGUMENT(C251)/PI()*180</f>
        <v>86.88975575940017</v>
      </c>
      <c r="F251">
        <f>1/(1+(1/3*$B251*r0/c0)^2)</f>
        <v>0.25496969762349886</v>
      </c>
      <c r="G251">
        <f>(2/3*$B251*r0/c0+1/9*($B251*r0/c0)^3)/(1+(1/3*$B251*r0/c0)^2)</f>
        <v>4.69234382614137</v>
      </c>
      <c r="H251">
        <f t="shared" si="16"/>
        <v>13.440600416385386</v>
      </c>
      <c r="I251">
        <f t="shared" si="17"/>
        <v>86.88975575940012</v>
      </c>
      <c r="K251" t="str">
        <f>IMDIV(COMPLEX(1-1/3*($B251*r0/c0)^2,1/3*$B251*r0/c0),COMPLEX(1,1/3*$B251*r0/c0))</f>
        <v>-1.23509090712951+3.82065546229273i</v>
      </c>
      <c r="L251">
        <f>20*LOG(SQRT(6)*IMABS(K251))</f>
        <v>19.855932715916403</v>
      </c>
      <c r="M251">
        <f>IMARGUMENT(K251)/PI()*180</f>
        <v>107.91429573292886</v>
      </c>
      <c r="N251">
        <f>SQRT(6)*(1-2/9*($B251*r0/c0)^2)/(1+(1/3*$B251*r0/c0)^2)</f>
        <v>-3.0253425084184884</v>
      </c>
      <c r="O251">
        <f>SQRT(6)*(1/9*($B251*r0/c0)^3)/(1+(1/3*$B251*r0/c0)^2)</f>
        <v>9.358656365594557</v>
      </c>
      <c r="P251">
        <f t="shared" si="18"/>
        <v>19.855932715916392</v>
      </c>
      <c r="Q251">
        <f t="shared" si="19"/>
        <v>107.91429573292876</v>
      </c>
    </row>
    <row r="252" spans="1:17" ht="12.75">
      <c r="A252">
        <v>19000</v>
      </c>
      <c r="B252">
        <f t="shared" si="20"/>
        <v>119380.52083641214</v>
      </c>
      <c r="C252" t="str">
        <f>IMDIV(COMPLEX(1-1/3*($B252*r0/c0)^2,$B252*r0/c0),COMPLEX(1,1/3*$B252*r0/c0))</f>
        <v>0.244970933805746+4.83671771826065i</v>
      </c>
      <c r="D252">
        <f>20*LOG(IMABS(C252))</f>
        <v>13.702141255855851</v>
      </c>
      <c r="E252">
        <f>IMARGUMENT(C252)/PI()*180</f>
        <v>87.1005507983313</v>
      </c>
      <c r="F252">
        <f>1/(1+(1/3*$B252*r0/c0)^2)</f>
        <v>0.2449709338057443</v>
      </c>
      <c r="G252">
        <f>(2/3*$B252*r0/c0+1/9*($B252*r0/c0)^3)/(1+(1/3*$B252*r0/c0)^2)</f>
        <v>4.836717718260652</v>
      </c>
      <c r="H252">
        <f t="shared" si="16"/>
        <v>13.702141255855853</v>
      </c>
      <c r="I252">
        <f t="shared" si="17"/>
        <v>87.10055079833133</v>
      </c>
      <c r="K252" t="str">
        <f>IMDIV(COMPLEX(1-1/3*($B252*r0/c0)^2,1/3*$B252*r0/c0),COMPLEX(1,1/3*$B252*r0/c0))</f>
        <v>-1.26508719858277+3.97657778686324i</v>
      </c>
      <c r="L252">
        <f>20*LOG(SQRT(6)*IMABS(K252))</f>
        <v>20.190402265208803</v>
      </c>
      <c r="M252">
        <f>IMARGUMENT(K252)/PI()*180</f>
        <v>107.64767031113296</v>
      </c>
      <c r="N252">
        <f>SQRT(6)*(1-2/9*($B252*r0/c0)^2)/(1+(1/3*$B252*r0/c0)^2)</f>
        <v>-3.0988181166547935</v>
      </c>
      <c r="O252">
        <f>SQRT(6)*(1/9*($B252*r0/c0)^3)/(1+(1/3*$B252*r0/c0)^2)</f>
        <v>9.740586500300937</v>
      </c>
      <c r="P252">
        <f t="shared" si="18"/>
        <v>20.190402265208796</v>
      </c>
      <c r="Q252">
        <f t="shared" si="19"/>
        <v>107.6476703111329</v>
      </c>
    </row>
    <row r="253" spans="1:17" ht="12.75">
      <c r="A253">
        <v>19500</v>
      </c>
      <c r="B253">
        <f t="shared" si="20"/>
        <v>122522.11349000194</v>
      </c>
      <c r="C253" t="str">
        <f>IMDIV(COMPLEX(1-1/3*($B253*r0/c0)^2,$B253*r0/c0),COMPLEX(1,1/3*$B253*r0/c0))</f>
        <v>0.235489820399934+4.98108279366507i</v>
      </c>
      <c r="D253">
        <f>20*LOG(IMABS(C253))</f>
        <v>13.95617128902507</v>
      </c>
      <c r="E253">
        <f>IMARGUMENT(C253)/PI()*180</f>
        <v>87.29325240449069</v>
      </c>
      <c r="F253">
        <f>1/(1+(1/3*$B253*r0/c0)^2)</f>
        <v>0.2354898203999268</v>
      </c>
      <c r="G253">
        <f>(2/3*$B253*r0/c0+1/9*($B253*r0/c0)^3)/(1+(1/3*$B253*r0/c0)^2)</f>
        <v>4.9810827936650846</v>
      </c>
      <c r="H253">
        <f t="shared" si="16"/>
        <v>13.956171289025095</v>
      </c>
      <c r="I253">
        <f t="shared" si="17"/>
        <v>87.29325240449077</v>
      </c>
      <c r="K253" t="str">
        <f>IMDIV(COMPLEX(1-1/3*($B253*r0/c0)^2,1/3*$B253*r0/c0),COMPLEX(1,1/3*$B253*r0/c0))</f>
        <v>-1.29353053880021+4.1324736612892i</v>
      </c>
      <c r="L253">
        <f>20*LOG(SQRT(6)*IMABS(K253))</f>
        <v>20.511654889217997</v>
      </c>
      <c r="M253">
        <f>IMARGUMENT(K253)/PI()*180</f>
        <v>107.38095705715713</v>
      </c>
      <c r="N253">
        <f>SQRT(6)*(1-2/9*($B253*r0/c0)^2)/(1+(1/3*$B253*r0/c0)^2)</f>
        <v>-3.1684897867679354</v>
      </c>
      <c r="O253">
        <f>SQRT(6)*(1/9*($B253*r0/c0)^3)/(1+(1/3*$B253*r0/c0)^2)</f>
        <v>10.122451845649543</v>
      </c>
      <c r="P253">
        <f t="shared" si="18"/>
        <v>20.511654889218004</v>
      </c>
      <c r="Q253">
        <f t="shared" si="19"/>
        <v>107.38095705715726</v>
      </c>
    </row>
    <row r="254" spans="1:17" ht="12.75">
      <c r="A254">
        <v>20000</v>
      </c>
      <c r="B254">
        <f t="shared" si="20"/>
        <v>125663.70614359173</v>
      </c>
      <c r="C254" t="str">
        <f>IMDIV(COMPLEX(1-1/3*($B254*r0/c0)^2,$B254*r0/c0),COMPLEX(1,1/3*$B254*r0/c0))</f>
        <v>0.226496050281405+5.12542331361071i</v>
      </c>
      <c r="D254">
        <f>20*LOG(IMABS(C254))</f>
        <v>14.203067511106617</v>
      </c>
      <c r="E254">
        <f>IMARGUMENT(C254)/PI()*180</f>
        <v>87.46970553774614</v>
      </c>
      <c r="F254">
        <f>1/(1+(1/3*$B254*r0/c0)^2)</f>
        <v>0.2264960502814073</v>
      </c>
      <c r="G254">
        <f>(2/3*$B254*r0/c0+1/9*($B254*r0/c0)^3)/(1+(1/3*$B254*r0/c0)^2)</f>
        <v>5.125423313610712</v>
      </c>
      <c r="H254">
        <f t="shared" si="16"/>
        <v>14.20306751110662</v>
      </c>
      <c r="I254">
        <f t="shared" si="17"/>
        <v>87.46970553774612</v>
      </c>
      <c r="K254" t="str">
        <f>IMDIV(COMPLEX(1-1/3*($B254*r0/c0)^2,1/3*$B254*r0/c0),COMPLEX(1,1/3*$B254*r0/c0))</f>
        <v>-1.32051184915578+4.28829586933874i</v>
      </c>
      <c r="L254">
        <f>20*LOG(SQRT(6)*IMABS(K254))</f>
        <v>20.82064770143189</v>
      </c>
      <c r="M254">
        <f>IMARGUMENT(K254)/PI()*180</f>
        <v>107.11537533417072</v>
      </c>
      <c r="N254">
        <f>SQRT(6)*(1-2/9*($B254*r0/c0)^2)/(1+(1/3*$B254*r0/c0)^2)</f>
        <v>-3.2345802297307276</v>
      </c>
      <c r="O254">
        <f>SQRT(6)*(1/9*($B254*r0/c0)^3)/(1+(1/3*$B254*r0/c0)^2)</f>
        <v>10.504136745964722</v>
      </c>
      <c r="P254">
        <f t="shared" si="18"/>
        <v>20.820647701431895</v>
      </c>
      <c r="Q254">
        <f t="shared" si="19"/>
        <v>107.11537533417068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3"/>
  <sheetViews>
    <sheetView workbookViewId="0" topLeftCell="H50">
      <selection activeCell="Q13" sqref="Q13:Q255"/>
    </sheetView>
  </sheetViews>
  <sheetFormatPr defaultColWidth="9.140625" defaultRowHeight="12.75"/>
  <cols>
    <col min="6" max="6" width="13.140625" style="0" bestFit="1" customWidth="1"/>
  </cols>
  <sheetData>
    <row r="1" ht="12.75">
      <c r="A1" s="1" t="s">
        <v>13</v>
      </c>
    </row>
    <row r="8" spans="1:6" ht="12.75">
      <c r="A8" t="s">
        <v>3</v>
      </c>
      <c r="B8">
        <v>0.15</v>
      </c>
      <c r="C8" t="s">
        <v>4</v>
      </c>
      <c r="D8" t="s">
        <v>5</v>
      </c>
      <c r="E8">
        <v>340</v>
      </c>
      <c r="F8" t="s">
        <v>6</v>
      </c>
    </row>
    <row r="10" spans="7:15" ht="12.75">
      <c r="G10" t="s">
        <v>14</v>
      </c>
      <c r="K10" t="s">
        <v>15</v>
      </c>
      <c r="O10" t="s">
        <v>16</v>
      </c>
    </row>
    <row r="12" spans="1:17" ht="12.75">
      <c r="A12" t="s">
        <v>1</v>
      </c>
      <c r="B12" t="s">
        <v>2</v>
      </c>
      <c r="C12" t="s">
        <v>10</v>
      </c>
      <c r="D12" t="s">
        <v>7</v>
      </c>
      <c r="E12" t="s">
        <v>8</v>
      </c>
      <c r="G12" t="s">
        <v>10</v>
      </c>
      <c r="H12" t="s">
        <v>7</v>
      </c>
      <c r="I12" t="s">
        <v>8</v>
      </c>
      <c r="K12" t="s">
        <v>10</v>
      </c>
      <c r="L12" t="s">
        <v>7</v>
      </c>
      <c r="M12" t="s">
        <v>8</v>
      </c>
      <c r="O12" t="s">
        <v>10</v>
      </c>
      <c r="P12" t="s">
        <v>7</v>
      </c>
      <c r="Q12" t="s">
        <v>8</v>
      </c>
    </row>
    <row r="13" spans="1:17" ht="12.75">
      <c r="A13">
        <v>20</v>
      </c>
      <c r="B13">
        <v>-14.585953</v>
      </c>
      <c r="C13" t="str">
        <f>IMDIV(COMPLEX(1-1/3*($B13*r0/c0)^2,$B13*r0/c0),COMPLEX(1,1/3*$B13*r0/c0))</f>
        <v>0.99999539902582-4.2899960455284E-003i</v>
      </c>
      <c r="D13">
        <f>B13+9.5</f>
        <v>-5.085953</v>
      </c>
      <c r="E13">
        <v>65.281776</v>
      </c>
      <c r="G13">
        <v>-4.086607</v>
      </c>
      <c r="H13">
        <f>G13+9.5</f>
        <v>5.413393</v>
      </c>
      <c r="I13">
        <v>68.373894</v>
      </c>
      <c r="K13">
        <v>-4.896566</v>
      </c>
      <c r="L13">
        <f>K13+9.5</f>
        <v>4.603434</v>
      </c>
      <c r="M13">
        <v>71.073257</v>
      </c>
      <c r="O13">
        <v>-9.901602</v>
      </c>
      <c r="P13">
        <f>O13+9.5</f>
        <v>-0.40160200000000046</v>
      </c>
      <c r="Q13">
        <v>42.724339</v>
      </c>
    </row>
    <row r="14" spans="1:17" ht="12.75">
      <c r="A14">
        <v>20.6</v>
      </c>
      <c r="B14">
        <v>-14.475082</v>
      </c>
      <c r="C14" t="str">
        <f>IMDIV(COMPLEX(1-1/3*($B14*r0/c0)^2,$B14*r0/c0),COMPLEX(1,1/3*$B14*r0/c0))</f>
        <v>0.999995468705677-4.25738670453778E-003i</v>
      </c>
      <c r="D14">
        <f aca="true" t="shared" si="0" ref="D14:D77">B14+9.5</f>
        <v>-4.9750820000000004</v>
      </c>
      <c r="E14">
        <v>65.285477</v>
      </c>
      <c r="G14">
        <v>-4.142609</v>
      </c>
      <c r="H14">
        <f aca="true" t="shared" si="1" ref="H14:H77">G14+9.5</f>
        <v>5.357391</v>
      </c>
      <c r="I14">
        <v>68.37368</v>
      </c>
      <c r="K14">
        <v>-4.963107</v>
      </c>
      <c r="L14">
        <f aca="true" t="shared" si="2" ref="L14:L77">K14+9.5</f>
        <v>4.536893</v>
      </c>
      <c r="M14">
        <v>71.0756</v>
      </c>
      <c r="O14">
        <v>-9.857525</v>
      </c>
      <c r="P14">
        <f aca="true" t="shared" si="3" ref="P14:P77">O14+9.5</f>
        <v>-0.35752500000000076</v>
      </c>
      <c r="Q14">
        <v>42.727421</v>
      </c>
    </row>
    <row r="15" spans="1:17" ht="12.75">
      <c r="A15">
        <v>21.2</v>
      </c>
      <c r="B15">
        <v>-13.957201</v>
      </c>
      <c r="C15" t="str">
        <f>IMDIV(COMPLEX(1-1/3*($B15*r0/c0)^2,$B15*r0/c0),COMPLEX(1,1/3*$B15*r0/c0))</f>
        <v>0.999995787140158-4.10506776466641E-003i</v>
      </c>
      <c r="D15">
        <f t="shared" si="0"/>
        <v>-4.4572009999999995</v>
      </c>
      <c r="E15">
        <v>63.15477</v>
      </c>
      <c r="G15">
        <v>-3.671089</v>
      </c>
      <c r="H15">
        <f t="shared" si="1"/>
        <v>5.828911</v>
      </c>
      <c r="I15">
        <v>66.309517</v>
      </c>
      <c r="K15">
        <v>-4.490685</v>
      </c>
      <c r="L15">
        <f t="shared" si="2"/>
        <v>5.009315</v>
      </c>
      <c r="M15">
        <v>69.072983</v>
      </c>
      <c r="O15">
        <v>-9.310657</v>
      </c>
      <c r="P15">
        <f t="shared" si="3"/>
        <v>0.18934299999999915</v>
      </c>
      <c r="Q15">
        <v>39.919758</v>
      </c>
    </row>
    <row r="16" spans="1:17" ht="12.75">
      <c r="A16">
        <v>21.8</v>
      </c>
      <c r="B16">
        <v>-13.959586</v>
      </c>
      <c r="C16" t="str">
        <f>IMDIV(COMPLEX(1-1/3*($B16*r0/c0)^2,$B16*r0/c0),COMPLEX(1,1/3*$B16*r0/c0))</f>
        <v>0.999995785700258-4.10576923968818E-003i</v>
      </c>
      <c r="D16">
        <f t="shared" si="0"/>
        <v>-4.459586</v>
      </c>
      <c r="E16">
        <v>63.155582</v>
      </c>
      <c r="G16">
        <v>-3.399186</v>
      </c>
      <c r="H16">
        <f t="shared" si="1"/>
        <v>6.100814</v>
      </c>
      <c r="I16">
        <v>66.307991</v>
      </c>
      <c r="K16">
        <v>-4.211426</v>
      </c>
      <c r="L16">
        <f t="shared" si="2"/>
        <v>5.288574</v>
      </c>
      <c r="M16">
        <v>69.071999</v>
      </c>
      <c r="O16">
        <v>-9.155305</v>
      </c>
      <c r="P16">
        <f t="shared" si="3"/>
        <v>0.34469499999999975</v>
      </c>
      <c r="Q16">
        <v>39.920898</v>
      </c>
    </row>
    <row r="17" spans="1:17" ht="12.75">
      <c r="A17">
        <v>22.4</v>
      </c>
      <c r="B17">
        <v>-14.264784</v>
      </c>
      <c r="C17" t="str">
        <f>IMDIV(COMPLEX(1-1/3*($B17*r0/c0)^2,$B17*r0/c0),COMPLEX(1,1/3*$B17*r0/c0))</f>
        <v>0.999995599412476-4.19553393726919E-003i</v>
      </c>
      <c r="D17">
        <f t="shared" si="0"/>
        <v>-4.764784000000001</v>
      </c>
      <c r="E17">
        <v>61.283859</v>
      </c>
      <c r="G17">
        <v>-3.481389</v>
      </c>
      <c r="H17">
        <f t="shared" si="1"/>
        <v>6.018611</v>
      </c>
      <c r="I17">
        <v>64.494644</v>
      </c>
      <c r="K17">
        <v>-4.278142</v>
      </c>
      <c r="L17">
        <f t="shared" si="2"/>
        <v>5.221858</v>
      </c>
      <c r="M17">
        <v>67.322487</v>
      </c>
      <c r="O17">
        <v>-9.326952</v>
      </c>
      <c r="P17">
        <f t="shared" si="3"/>
        <v>0.17304799999999965</v>
      </c>
      <c r="Q17">
        <v>37.401089</v>
      </c>
    </row>
    <row r="18" spans="1:17" ht="12.75">
      <c r="A18">
        <v>23</v>
      </c>
      <c r="B18">
        <v>-13.24193</v>
      </c>
      <c r="C18" t="str">
        <f>IMDIV(COMPLEX(1-1/3*($B18*r0/c0)^2,$B18*r0/c0),COMPLEX(1,1/3*$B18*r0/c0))</f>
        <v>0.999996207870995-3.89469267869218E-003i</v>
      </c>
      <c r="D18">
        <f t="shared" si="0"/>
        <v>-3.74193</v>
      </c>
      <c r="E18">
        <v>61.280937</v>
      </c>
      <c r="G18">
        <v>-2.714899</v>
      </c>
      <c r="H18">
        <f t="shared" si="1"/>
        <v>6.785101</v>
      </c>
      <c r="I18">
        <v>64.493805</v>
      </c>
      <c r="K18">
        <v>-3.525541</v>
      </c>
      <c r="L18">
        <f t="shared" si="2"/>
        <v>5.9744589999999995</v>
      </c>
      <c r="M18">
        <v>67.321487</v>
      </c>
      <c r="O18">
        <v>-8.37701</v>
      </c>
      <c r="P18">
        <f t="shared" si="3"/>
        <v>1.1229899999999997</v>
      </c>
      <c r="Q18">
        <v>37.400051</v>
      </c>
    </row>
    <row r="19" spans="1:17" ht="12.75">
      <c r="A19">
        <v>23.7</v>
      </c>
      <c r="B19">
        <v>-13.187439</v>
      </c>
      <c r="C19" t="str">
        <f>IMDIV(COMPLEX(1-1/3*($B19*r0/c0)^2,$B19*r0/c0),COMPLEX(1,1/3*$B19*r0/c0))</f>
        <v>0.999996239016148-3.87866582319782E-003i</v>
      </c>
      <c r="D19">
        <f t="shared" si="0"/>
        <v>-3.6874389999999995</v>
      </c>
      <c r="E19">
        <v>58.214134</v>
      </c>
      <c r="G19">
        <v>-2.82953</v>
      </c>
      <c r="H19">
        <f t="shared" si="1"/>
        <v>6.67047</v>
      </c>
      <c r="I19">
        <v>64.151024</v>
      </c>
      <c r="K19">
        <v>-3.568071</v>
      </c>
      <c r="L19">
        <f t="shared" si="2"/>
        <v>5.931929</v>
      </c>
      <c r="M19">
        <v>64.741005</v>
      </c>
      <c r="O19">
        <v>-8.678348</v>
      </c>
      <c r="P19">
        <f t="shared" si="3"/>
        <v>0.8216520000000003</v>
      </c>
      <c r="Q19">
        <v>40.300625</v>
      </c>
    </row>
    <row r="20" spans="1:17" ht="12.75">
      <c r="A20">
        <v>24.4</v>
      </c>
      <c r="B20">
        <v>-12.679435</v>
      </c>
      <c r="C20" t="str">
        <f>IMDIV(COMPLEX(1-1/3*($B20*r0/c0)^2,$B20*r0/c0),COMPLEX(1,1/3*$B20*r0/c0))</f>
        <v>0.999996523193924-3.72925207116715E-003i</v>
      </c>
      <c r="D20">
        <f t="shared" si="0"/>
        <v>-3.179435</v>
      </c>
      <c r="E20">
        <v>59.620831</v>
      </c>
      <c r="G20">
        <v>-2.168478</v>
      </c>
      <c r="H20">
        <f t="shared" si="1"/>
        <v>7.331522</v>
      </c>
      <c r="I20">
        <v>62.869507</v>
      </c>
      <c r="K20">
        <v>-2.982184</v>
      </c>
      <c r="L20">
        <f t="shared" si="2"/>
        <v>6.517816</v>
      </c>
      <c r="M20">
        <v>65.751564</v>
      </c>
      <c r="O20">
        <v>-7.782575</v>
      </c>
      <c r="P20">
        <f t="shared" si="3"/>
        <v>1.7174250000000004</v>
      </c>
      <c r="Q20">
        <v>35.118702</v>
      </c>
    </row>
    <row r="21" spans="1:17" ht="12.75">
      <c r="A21">
        <v>25</v>
      </c>
      <c r="B21">
        <v>-12.49404</v>
      </c>
      <c r="C21" t="str">
        <f>IMDIV(COMPLEX(1-1/3*($B21*r0/c0)^2,$B21*r0/c0),COMPLEX(1,1/3*$B21*r0/c0))</f>
        <v>0.99999662412395-3.67472384975447E-003i</v>
      </c>
      <c r="D21">
        <f t="shared" si="0"/>
        <v>-2.99404</v>
      </c>
      <c r="E21">
        <v>58.823692</v>
      </c>
      <c r="G21">
        <v>-2.060709</v>
      </c>
      <c r="H21">
        <f t="shared" si="1"/>
        <v>7.439291</v>
      </c>
      <c r="I21">
        <v>59.236782</v>
      </c>
      <c r="K21">
        <v>-2.912597</v>
      </c>
      <c r="L21">
        <f t="shared" si="2"/>
        <v>6.587403</v>
      </c>
      <c r="M21">
        <v>65.617523</v>
      </c>
      <c r="O21">
        <v>-7.917136</v>
      </c>
      <c r="P21">
        <f t="shared" si="3"/>
        <v>1.5828639999999998</v>
      </c>
      <c r="Q21">
        <v>33.384586</v>
      </c>
    </row>
    <row r="22" spans="1:17" ht="12.75">
      <c r="A22">
        <v>25.7</v>
      </c>
      <c r="B22">
        <v>-12.027097</v>
      </c>
      <c r="C22" t="str">
        <f>IMDIV(COMPLEX(1-1/3*($B22*r0/c0)^2,$B22*r0/c0),COMPLEX(1,1/3*$B22*r0/c0))</f>
        <v>0.999996871742869-3.53738700350763E-003i</v>
      </c>
      <c r="D22">
        <f t="shared" si="0"/>
        <v>-2.5270969999999995</v>
      </c>
      <c r="E22">
        <v>58.071136</v>
      </c>
      <c r="G22">
        <v>-1.712776</v>
      </c>
      <c r="H22">
        <f t="shared" si="1"/>
        <v>7.787224</v>
      </c>
      <c r="I22">
        <v>61.382092</v>
      </c>
      <c r="K22">
        <v>-2.490089</v>
      </c>
      <c r="L22">
        <f t="shared" si="2"/>
        <v>7.009911</v>
      </c>
      <c r="M22">
        <v>64.31633</v>
      </c>
      <c r="O22">
        <v>-7.166485</v>
      </c>
      <c r="P22">
        <f t="shared" si="3"/>
        <v>2.3335150000000002</v>
      </c>
      <c r="Q22">
        <v>33.011665</v>
      </c>
    </row>
    <row r="23" spans="1:17" ht="12.75">
      <c r="A23">
        <v>26.5</v>
      </c>
      <c r="B23">
        <v>-11.665749</v>
      </c>
      <c r="C23" t="str">
        <f>IMDIV(COMPLEX(1-1/3*($B23*r0/c0)^2,$B23*r0/c0),COMPLEX(1,1/3*$B23*r0/c0))</f>
        <v>0.999997056892318-3.4311076961111E-003i</v>
      </c>
      <c r="D23">
        <f t="shared" si="0"/>
        <v>-2.165749</v>
      </c>
      <c r="E23">
        <v>56.640533</v>
      </c>
      <c r="G23">
        <v>-1.373757</v>
      </c>
      <c r="H23">
        <f t="shared" si="1"/>
        <v>8.126243</v>
      </c>
      <c r="I23">
        <v>59.994728</v>
      </c>
      <c r="K23">
        <v>-2.147706</v>
      </c>
      <c r="L23">
        <f t="shared" si="2"/>
        <v>7.3522940000000006</v>
      </c>
      <c r="M23">
        <v>62.979057</v>
      </c>
      <c r="O23">
        <v>-6.749024</v>
      </c>
      <c r="P23">
        <f t="shared" si="3"/>
        <v>2.7509759999999996</v>
      </c>
      <c r="Q23">
        <v>31.053102</v>
      </c>
    </row>
    <row r="24" spans="1:17" ht="12.75">
      <c r="A24">
        <v>27.2</v>
      </c>
      <c r="B24">
        <v>-11.356194</v>
      </c>
      <c r="C24" t="str">
        <f>IMDIV(COMPLEX(1-1/3*($B24*r0/c0)^2,$B24*r0/c0),COMPLEX(1,1/3*$B24*r0/c0))</f>
        <v>0.99999721101249-3.34006171651224E-003i</v>
      </c>
      <c r="D24">
        <f t="shared" si="0"/>
        <v>-1.8561940000000003</v>
      </c>
      <c r="E24">
        <v>56.639248</v>
      </c>
      <c r="G24">
        <v>-1.291159</v>
      </c>
      <c r="H24">
        <f t="shared" si="1"/>
        <v>8.208841</v>
      </c>
      <c r="I24">
        <v>59.994591</v>
      </c>
      <c r="K24">
        <v>-1.963864</v>
      </c>
      <c r="L24">
        <f t="shared" si="2"/>
        <v>7.536136</v>
      </c>
      <c r="M24">
        <v>62.979332</v>
      </c>
      <c r="O24">
        <v>-6.742806</v>
      </c>
      <c r="P24">
        <f t="shared" si="3"/>
        <v>2.757194</v>
      </c>
      <c r="Q24">
        <v>31.054178</v>
      </c>
    </row>
    <row r="25" spans="1:17" ht="12.75">
      <c r="A25">
        <v>28</v>
      </c>
      <c r="B25">
        <v>-11.281199</v>
      </c>
      <c r="C25" t="str">
        <f>IMDIV(COMPLEX(1-1/3*($B25*r0/c0)^2,$B25*r0/c0),COMPLEX(1,1/3*$B25*r0/c0))</f>
        <v>0.999997247727063-3.31800427190275E-003i</v>
      </c>
      <c r="D25">
        <f t="shared" si="0"/>
        <v>-1.7811990000000009</v>
      </c>
      <c r="E25">
        <v>55.299736</v>
      </c>
      <c r="G25">
        <v>-0.79713</v>
      </c>
      <c r="H25">
        <f t="shared" si="1"/>
        <v>8.70287</v>
      </c>
      <c r="I25">
        <v>58.673763</v>
      </c>
      <c r="K25">
        <v>-1.60303</v>
      </c>
      <c r="L25">
        <f t="shared" si="2"/>
        <v>7.89697</v>
      </c>
      <c r="M25">
        <v>61.708668</v>
      </c>
      <c r="O25">
        <v>-6.08199</v>
      </c>
      <c r="P25">
        <f t="shared" si="3"/>
        <v>3.4180099999999998</v>
      </c>
      <c r="Q25">
        <v>29.224815</v>
      </c>
    </row>
    <row r="26" spans="1:17" ht="12.75">
      <c r="A26">
        <v>29</v>
      </c>
      <c r="B26">
        <v>-11.429224</v>
      </c>
      <c r="C26" t="str">
        <f>IMDIV(COMPLEX(1-1/3*($B26*r0/c0)^2,$B26*r0/c0),COMPLEX(1,1/3*$B26*r0/c0))</f>
        <v>0.99999717502612-3.36154121871459E-003i</v>
      </c>
      <c r="D26">
        <f t="shared" si="0"/>
        <v>-1.9292239999999996</v>
      </c>
      <c r="E26">
        <v>60.083862</v>
      </c>
      <c r="G26">
        <v>-0.892768</v>
      </c>
      <c r="H26">
        <f t="shared" si="1"/>
        <v>8.607232</v>
      </c>
      <c r="I26">
        <v>58.271812</v>
      </c>
      <c r="K26">
        <v>-1.71873</v>
      </c>
      <c r="L26">
        <f t="shared" si="2"/>
        <v>7.78127</v>
      </c>
      <c r="M26">
        <v>62.431843</v>
      </c>
      <c r="O26">
        <v>-6.056597</v>
      </c>
      <c r="P26">
        <f t="shared" si="3"/>
        <v>3.443403</v>
      </c>
      <c r="Q26">
        <v>26.443621</v>
      </c>
    </row>
    <row r="27" spans="1:17" ht="12.75">
      <c r="A27">
        <v>30</v>
      </c>
      <c r="B27">
        <v>-11.059173</v>
      </c>
      <c r="C27" t="str">
        <f>IMDIV(COMPLEX(1-1/3*($B27*r0/c0)^2,$B27*r0/c0),COMPLEX(1,1/3*$B27*r0/c0))</f>
        <v>0.999997354996022-3.25270224287598E-003i</v>
      </c>
      <c r="D27">
        <f t="shared" si="0"/>
        <v>-1.5591729999999995</v>
      </c>
      <c r="E27">
        <v>53.994621</v>
      </c>
      <c r="G27">
        <v>-0.484234</v>
      </c>
      <c r="H27">
        <f t="shared" si="1"/>
        <v>9.015766</v>
      </c>
      <c r="I27">
        <v>57.387398</v>
      </c>
      <c r="K27">
        <v>-1.328037</v>
      </c>
      <c r="L27">
        <f t="shared" si="2"/>
        <v>8.171963</v>
      </c>
      <c r="M27">
        <v>60.460888</v>
      </c>
      <c r="O27">
        <v>-5.66916</v>
      </c>
      <c r="P27">
        <f t="shared" si="3"/>
        <v>3.8308400000000002</v>
      </c>
      <c r="Q27">
        <v>27.492826</v>
      </c>
    </row>
    <row r="28" spans="1:17" ht="12.75">
      <c r="A28">
        <v>30.7</v>
      </c>
      <c r="B28">
        <v>-10.791176</v>
      </c>
      <c r="C28" t="str">
        <f>IMDIV(COMPLEX(1-1/3*($B28*r0/c0)^2,$B28*r0/c0),COMPLEX(1,1/3*$B28*r0/c0))</f>
        <v>0.999997481635246-3.17387929060549E-003i</v>
      </c>
      <c r="D28">
        <f t="shared" si="0"/>
        <v>-1.291176</v>
      </c>
      <c r="E28">
        <v>52.696342</v>
      </c>
      <c r="G28">
        <v>-0.245342</v>
      </c>
      <c r="H28">
        <f t="shared" si="1"/>
        <v>9.254658</v>
      </c>
      <c r="I28">
        <v>56.108994</v>
      </c>
      <c r="K28">
        <v>-1.083983</v>
      </c>
      <c r="L28">
        <f t="shared" si="2"/>
        <v>8.416017</v>
      </c>
      <c r="M28">
        <v>59.232494</v>
      </c>
      <c r="O28">
        <v>-5.322409</v>
      </c>
      <c r="P28">
        <f t="shared" si="3"/>
        <v>4.177591</v>
      </c>
      <c r="Q28">
        <v>25.851084</v>
      </c>
    </row>
    <row r="29" spans="1:17" ht="12.75">
      <c r="A29">
        <v>31.5</v>
      </c>
      <c r="B29">
        <v>-10.614428</v>
      </c>
      <c r="C29" t="str">
        <f>IMDIV(COMPLEX(1-1/3*($B29*r0/c0)^2,$B29*r0/c0),COMPLEX(1,1/3*$B29*r0/c0))</f>
        <v>0.999997563455725-3.12189439154761E-003i</v>
      </c>
      <c r="D29">
        <f t="shared" si="0"/>
        <v>-1.1144280000000002</v>
      </c>
      <c r="E29">
        <v>53.331459</v>
      </c>
      <c r="G29">
        <v>-0.267946</v>
      </c>
      <c r="H29">
        <f t="shared" si="1"/>
        <v>9.232054</v>
      </c>
      <c r="I29">
        <v>54.92387</v>
      </c>
      <c r="K29">
        <v>-1.051</v>
      </c>
      <c r="L29">
        <f t="shared" si="2"/>
        <v>8.449</v>
      </c>
      <c r="M29">
        <v>58.428013</v>
      </c>
      <c r="O29">
        <v>-5.238476</v>
      </c>
      <c r="P29">
        <f t="shared" si="3"/>
        <v>4.261524</v>
      </c>
      <c r="Q29">
        <v>25.068733</v>
      </c>
    </row>
    <row r="30" spans="1:17" ht="12.75">
      <c r="A30">
        <v>32.5</v>
      </c>
      <c r="B30">
        <v>-10.451667</v>
      </c>
      <c r="C30" t="str">
        <f>IMDIV(COMPLEX(1-1/3*($B30*r0/c0)^2,$B30*r0/c0),COMPLEX(1,1/3*$B30*r0/c0))</f>
        <v>0.999997637606293-3.07402333690475E-003i</v>
      </c>
      <c r="D30">
        <f t="shared" si="0"/>
        <v>-0.9516670000000005</v>
      </c>
      <c r="E30">
        <v>51.412586</v>
      </c>
      <c r="G30">
        <v>0.007428</v>
      </c>
      <c r="H30">
        <f t="shared" si="1"/>
        <v>9.507428</v>
      </c>
      <c r="I30">
        <v>54.825123</v>
      </c>
      <c r="K30">
        <v>-0.797643</v>
      </c>
      <c r="L30">
        <f t="shared" si="2"/>
        <v>8.702357</v>
      </c>
      <c r="M30">
        <v>57.987747</v>
      </c>
      <c r="O30">
        <v>-4.894108</v>
      </c>
      <c r="P30">
        <f t="shared" si="3"/>
        <v>4.605892</v>
      </c>
      <c r="Q30">
        <v>24.293507</v>
      </c>
    </row>
    <row r="31" spans="1:17" ht="12.75">
      <c r="A31">
        <v>33.5</v>
      </c>
      <c r="B31">
        <v>-10.226384</v>
      </c>
      <c r="C31" t="str">
        <f>IMDIV(COMPLEX(1-1/3*($B31*r0/c0)^2,$B31*r0/c0),COMPLEX(1,1/3*$B31*r0/c0))</f>
        <v>0.999997738350061-3.00776340125011E-003i</v>
      </c>
      <c r="D31">
        <f t="shared" si="0"/>
        <v>-0.7263839999999995</v>
      </c>
      <c r="E31">
        <v>50.119293</v>
      </c>
      <c r="G31">
        <v>0.202852</v>
      </c>
      <c r="H31">
        <f t="shared" si="1"/>
        <v>9.702852</v>
      </c>
      <c r="I31">
        <v>53.517845</v>
      </c>
      <c r="K31">
        <v>-0.606844</v>
      </c>
      <c r="L31">
        <f t="shared" si="2"/>
        <v>8.893156</v>
      </c>
      <c r="M31">
        <v>56.710468</v>
      </c>
      <c r="O31">
        <v>-4.569107</v>
      </c>
      <c r="P31">
        <f t="shared" si="3"/>
        <v>4.930893</v>
      </c>
      <c r="Q31">
        <v>22.790279</v>
      </c>
    </row>
    <row r="32" spans="1:17" ht="12.75">
      <c r="A32">
        <v>34.5</v>
      </c>
      <c r="B32">
        <v>-10.232597</v>
      </c>
      <c r="C32" t="str">
        <f>IMDIV(COMPLEX(1-1/3*($B32*r0/c0)^2,$B32*r0/c0),COMPLEX(1,1/3*$B32*r0/c0))</f>
        <v>0.999997735601119-3.00959076039429E-003i</v>
      </c>
      <c r="D32">
        <f t="shared" si="0"/>
        <v>-0.7325970000000002</v>
      </c>
      <c r="E32">
        <v>48.776283</v>
      </c>
      <c r="G32">
        <v>0.228239</v>
      </c>
      <c r="H32">
        <f t="shared" si="1"/>
        <v>9.728239</v>
      </c>
      <c r="I32">
        <v>52.156227</v>
      </c>
      <c r="K32">
        <v>-0.644116</v>
      </c>
      <c r="L32">
        <f t="shared" si="2"/>
        <v>8.855884</v>
      </c>
      <c r="M32">
        <v>55.385517</v>
      </c>
      <c r="O32">
        <v>-4.454926</v>
      </c>
      <c r="P32">
        <f t="shared" si="3"/>
        <v>5.045074</v>
      </c>
      <c r="Q32">
        <v>21.348383</v>
      </c>
    </row>
    <row r="33" spans="1:17" ht="12.75">
      <c r="A33">
        <v>35.5</v>
      </c>
      <c r="B33">
        <v>-10.065808</v>
      </c>
      <c r="C33" t="str">
        <f>IMDIV(COMPLEX(1-1/3*($B33*r0/c0)^2,$B33*r0/c0),COMPLEX(1,1/3*$B33*r0/c0))</f>
        <v>0.999997808817719-2.96053500823825E-003i</v>
      </c>
      <c r="D33">
        <f t="shared" si="0"/>
        <v>-0.5658080000000005</v>
      </c>
      <c r="E33">
        <v>50.505222</v>
      </c>
      <c r="G33">
        <v>0.319702</v>
      </c>
      <c r="H33">
        <f t="shared" si="1"/>
        <v>9.819702</v>
      </c>
      <c r="I33">
        <v>50.608082</v>
      </c>
      <c r="K33">
        <v>-0.483608</v>
      </c>
      <c r="L33">
        <f t="shared" si="2"/>
        <v>9.016392</v>
      </c>
      <c r="M33">
        <v>55.056335</v>
      </c>
      <c r="O33">
        <v>-4.199373</v>
      </c>
      <c r="P33">
        <f t="shared" si="3"/>
        <v>5.300627</v>
      </c>
      <c r="Q33">
        <v>20.082136</v>
      </c>
    </row>
    <row r="34" spans="1:17" ht="12.75">
      <c r="A34">
        <v>36.5</v>
      </c>
      <c r="B34">
        <v>-9.879442</v>
      </c>
      <c r="C34" t="str">
        <f>IMDIV(COMPLEX(1-1/3*($B34*r0/c0)^2,$B34*r0/c0),COMPLEX(1,1/3*$B34*r0/c0))</f>
        <v>0.99999788920484-2.90572130198211E-003i</v>
      </c>
      <c r="D34">
        <f t="shared" si="0"/>
        <v>-0.37944199999999917</v>
      </c>
      <c r="E34">
        <v>47.407593</v>
      </c>
      <c r="G34">
        <v>0.468518</v>
      </c>
      <c r="H34">
        <f t="shared" si="1"/>
        <v>9.968518</v>
      </c>
      <c r="I34">
        <v>50.743782</v>
      </c>
      <c r="K34">
        <v>-0.351449</v>
      </c>
      <c r="L34">
        <f t="shared" si="2"/>
        <v>9.148551</v>
      </c>
      <c r="M34">
        <v>53.993324</v>
      </c>
      <c r="O34">
        <v>-3.949898</v>
      </c>
      <c r="P34">
        <f t="shared" si="3"/>
        <v>5.550102</v>
      </c>
      <c r="Q34">
        <v>19.956457</v>
      </c>
    </row>
    <row r="35" spans="1:17" ht="12.75">
      <c r="A35">
        <v>37.5</v>
      </c>
      <c r="B35">
        <v>-9.777098</v>
      </c>
      <c r="C35" t="str">
        <f>IMDIV(COMPLEX(1-1/3*($B35*r0/c0)^2,$B35*r0/c0),COMPLEX(1,1/3*$B35*r0/c0))</f>
        <v>0.999997932710906-2.87562003118942E-003i</v>
      </c>
      <c r="D35">
        <f t="shared" si="0"/>
        <v>-0.2770980000000005</v>
      </c>
      <c r="E35">
        <v>45.99929</v>
      </c>
      <c r="G35">
        <v>0.556928</v>
      </c>
      <c r="H35">
        <f t="shared" si="1"/>
        <v>10.056928</v>
      </c>
      <c r="I35">
        <v>49.264408</v>
      </c>
      <c r="K35">
        <v>-0.270328</v>
      </c>
      <c r="L35">
        <f t="shared" si="2"/>
        <v>9.229672</v>
      </c>
      <c r="M35">
        <v>52.530735</v>
      </c>
      <c r="O35">
        <v>-3.708838</v>
      </c>
      <c r="P35">
        <f t="shared" si="3"/>
        <v>5.791162</v>
      </c>
      <c r="Q35">
        <v>18.614466</v>
      </c>
    </row>
    <row r="36" spans="1:17" ht="12.75">
      <c r="A36">
        <v>38.7</v>
      </c>
      <c r="B36">
        <v>-9.806753</v>
      </c>
      <c r="C36" t="str">
        <f>IMDIV(COMPLEX(1-1/3*($B36*r0/c0)^2,$B36*r0/c0),COMPLEX(1,1/3*$B36*r0/c0))</f>
        <v>0.99999792015129-2.88434211714156E-003i</v>
      </c>
      <c r="D36">
        <f t="shared" si="0"/>
        <v>-0.3067530000000005</v>
      </c>
      <c r="E36">
        <v>44.526684</v>
      </c>
      <c r="G36">
        <v>0.526033</v>
      </c>
      <c r="H36">
        <f t="shared" si="1"/>
        <v>10.026033</v>
      </c>
      <c r="I36">
        <v>47.707962</v>
      </c>
      <c r="K36">
        <v>-0.36014</v>
      </c>
      <c r="L36">
        <f t="shared" si="2"/>
        <v>9.13986</v>
      </c>
      <c r="M36">
        <v>50.987755</v>
      </c>
      <c r="O36">
        <v>-3.609064</v>
      </c>
      <c r="P36">
        <f t="shared" si="3"/>
        <v>5.890936</v>
      </c>
      <c r="Q36">
        <v>17.333124</v>
      </c>
    </row>
    <row r="37" spans="1:17" ht="12.75">
      <c r="A37">
        <v>40</v>
      </c>
      <c r="B37">
        <v>-9.851815</v>
      </c>
      <c r="C37" t="str">
        <f>IMDIV(COMPLEX(1-1/3*($B37*r0/c0)^2,$B37*r0/c0),COMPLEX(1,1/3*$B37*r0/c0))</f>
        <v>0.999997900993619-2.89759568809156E-003i</v>
      </c>
      <c r="D37">
        <f t="shared" si="0"/>
        <v>-0.3518150000000002</v>
      </c>
      <c r="E37">
        <v>43.00716</v>
      </c>
      <c r="G37">
        <v>0.540597</v>
      </c>
      <c r="H37">
        <f t="shared" si="1"/>
        <v>10.040597</v>
      </c>
      <c r="I37">
        <v>46.076069</v>
      </c>
      <c r="K37">
        <v>-0.332563</v>
      </c>
      <c r="L37">
        <f t="shared" si="2"/>
        <v>9.167437</v>
      </c>
      <c r="M37">
        <v>49.356281</v>
      </c>
      <c r="O37">
        <v>-3.481289</v>
      </c>
      <c r="P37">
        <f t="shared" si="3"/>
        <v>6.018711</v>
      </c>
      <c r="Q37">
        <v>16.098392</v>
      </c>
    </row>
    <row r="38" spans="1:17" ht="12.75">
      <c r="A38">
        <v>41.2</v>
      </c>
      <c r="B38">
        <v>-9.599861</v>
      </c>
      <c r="C38" t="str">
        <f>IMDIV(COMPLEX(1-1/3*($B38*r0/c0)^2,$B38*r0/c0),COMPLEX(1,1/3*$B38*r0/c0))</f>
        <v>0.999998006982103-2.82349134304336E-003i</v>
      </c>
      <c r="D38">
        <f t="shared" si="0"/>
        <v>-0.09986100000000064</v>
      </c>
      <c r="E38">
        <v>41.189323</v>
      </c>
      <c r="G38">
        <v>0.589392</v>
      </c>
      <c r="H38">
        <f t="shared" si="1"/>
        <v>10.089392</v>
      </c>
      <c r="I38">
        <v>45.446438</v>
      </c>
      <c r="K38">
        <v>-0.254373</v>
      </c>
      <c r="L38">
        <f t="shared" si="2"/>
        <v>9.245627</v>
      </c>
      <c r="M38">
        <v>47.942577</v>
      </c>
      <c r="O38">
        <v>-3.209008</v>
      </c>
      <c r="P38">
        <f t="shared" si="3"/>
        <v>6.290992</v>
      </c>
      <c r="Q38">
        <v>16.201448</v>
      </c>
    </row>
    <row r="39" spans="1:17" ht="12.75">
      <c r="A39">
        <v>42.5</v>
      </c>
      <c r="B39">
        <v>-9.620424</v>
      </c>
      <c r="C39" t="str">
        <f>IMDIV(COMPLEX(1-1/3*($B39*r0/c0)^2,$B39*r0/c0),COMPLEX(1,1/3*$B39*r0/c0))</f>
        <v>0.999997998434846-2.82953930233903E-003i</v>
      </c>
      <c r="D39">
        <f t="shared" si="0"/>
        <v>-0.12042399999999986</v>
      </c>
      <c r="E39">
        <v>40.101967</v>
      </c>
      <c r="G39">
        <v>0.579406</v>
      </c>
      <c r="H39">
        <f t="shared" si="1"/>
        <v>10.079406</v>
      </c>
      <c r="I39">
        <v>43.803593</v>
      </c>
      <c r="K39">
        <v>-0.229591</v>
      </c>
      <c r="L39">
        <f t="shared" si="2"/>
        <v>9.270409</v>
      </c>
      <c r="M39">
        <v>47.245441</v>
      </c>
      <c r="O39">
        <v>-2.985476</v>
      </c>
      <c r="P39">
        <f t="shared" si="3"/>
        <v>6.514524</v>
      </c>
      <c r="Q39">
        <v>15.321774</v>
      </c>
    </row>
    <row r="40" spans="1:17" ht="12.75">
      <c r="A40">
        <v>43.7</v>
      </c>
      <c r="B40">
        <v>-9.639614</v>
      </c>
      <c r="C40" t="str">
        <f>IMDIV(COMPLEX(1-1/3*($B40*r0/c0)^2,$B40*r0/c0),COMPLEX(1,1/3*$B40*r0/c0))</f>
        <v>0.999997990441796-2.8351834369655E-003i</v>
      </c>
      <c r="D40">
        <f t="shared" si="0"/>
        <v>-0.1396139999999999</v>
      </c>
      <c r="E40">
        <v>39.121029</v>
      </c>
      <c r="G40">
        <v>0.541985</v>
      </c>
      <c r="H40">
        <f t="shared" si="1"/>
        <v>10.041985</v>
      </c>
      <c r="I40">
        <v>41.855499</v>
      </c>
      <c r="K40">
        <v>-0.325616</v>
      </c>
      <c r="L40">
        <f t="shared" si="2"/>
        <v>9.174384</v>
      </c>
      <c r="M40">
        <v>44.063156</v>
      </c>
      <c r="O40">
        <v>-2.899517</v>
      </c>
      <c r="P40">
        <f t="shared" si="3"/>
        <v>6.6004830000000005</v>
      </c>
      <c r="Q40">
        <v>12.756465</v>
      </c>
    </row>
    <row r="41" spans="1:17" ht="12.75">
      <c r="A41">
        <v>45</v>
      </c>
      <c r="B41">
        <v>-9.632932</v>
      </c>
      <c r="C41" t="str">
        <f>IMDIV(COMPLEX(1-1/3*($B41*r0/c0)^2,$B41*r0/c0),COMPLEX(1,1/3*$B41*r0/c0))</f>
        <v>0.999997993226802-2.83321813692791E-003i</v>
      </c>
      <c r="D41">
        <f t="shared" si="0"/>
        <v>-0.13293200000000027</v>
      </c>
      <c r="E41">
        <v>38.639782</v>
      </c>
      <c r="G41">
        <v>0.533358</v>
      </c>
      <c r="H41">
        <f t="shared" si="1"/>
        <v>10.033358</v>
      </c>
      <c r="I41">
        <v>39.906593</v>
      </c>
      <c r="K41">
        <v>-0.369909</v>
      </c>
      <c r="L41">
        <f t="shared" si="2"/>
        <v>9.130091</v>
      </c>
      <c r="M41">
        <v>43.27409</v>
      </c>
      <c r="O41">
        <v>-2.750384</v>
      </c>
      <c r="P41">
        <f t="shared" si="3"/>
        <v>6.749616</v>
      </c>
      <c r="Q41">
        <v>12.647047</v>
      </c>
    </row>
    <row r="42" spans="1:17" ht="12.75">
      <c r="A42">
        <v>46.2</v>
      </c>
      <c r="B42">
        <v>-9.698812</v>
      </c>
      <c r="C42" t="str">
        <f>IMDIV(COMPLEX(1-1/3*($B42*r0/c0)^2,$B42*r0/c0),COMPLEX(1,1/3*$B42*r0/c0))</f>
        <v>0.999997965684194-2.85259466624214E-003i</v>
      </c>
      <c r="D42">
        <f t="shared" si="0"/>
        <v>-0.1988120000000002</v>
      </c>
      <c r="E42">
        <v>36.438358</v>
      </c>
      <c r="G42">
        <v>0.483176</v>
      </c>
      <c r="H42">
        <f t="shared" si="1"/>
        <v>9.983176</v>
      </c>
      <c r="I42">
        <v>38.820225</v>
      </c>
      <c r="K42">
        <v>-0.396311</v>
      </c>
      <c r="L42">
        <f t="shared" si="2"/>
        <v>9.103689</v>
      </c>
      <c r="M42">
        <v>42.017353</v>
      </c>
      <c r="O42">
        <v>-2.613289</v>
      </c>
      <c r="P42">
        <f t="shared" si="3"/>
        <v>6.886711</v>
      </c>
      <c r="Q42">
        <v>11.681211</v>
      </c>
    </row>
    <row r="43" spans="1:17" ht="12.75">
      <c r="A43">
        <v>47.5</v>
      </c>
      <c r="B43">
        <v>-9.6359</v>
      </c>
      <c r="C43" t="str">
        <f>IMDIV(COMPLEX(1-1/3*($B43*r0/c0)^2,$B43*r0/c0),COMPLEX(1,1/3*$B43*r0/c0))</f>
        <v>0.999997991990001-2.83409108073288E-003i</v>
      </c>
      <c r="D43">
        <f t="shared" si="0"/>
        <v>-0.13589999999999947</v>
      </c>
      <c r="E43">
        <v>34.74638</v>
      </c>
      <c r="G43">
        <v>0.464727</v>
      </c>
      <c r="H43">
        <f t="shared" si="1"/>
        <v>9.964727</v>
      </c>
      <c r="I43">
        <v>36.887142</v>
      </c>
      <c r="K43">
        <v>-0.422715</v>
      </c>
      <c r="L43">
        <f t="shared" si="2"/>
        <v>9.077285</v>
      </c>
      <c r="M43">
        <v>40.029793</v>
      </c>
      <c r="O43">
        <v>-2.420943</v>
      </c>
      <c r="P43">
        <f t="shared" si="3"/>
        <v>7.079057000000001</v>
      </c>
      <c r="Q43">
        <v>10.733517</v>
      </c>
    </row>
    <row r="44" spans="1:17" ht="12.75">
      <c r="A44">
        <v>48.7</v>
      </c>
      <c r="B44">
        <v>-9.729485</v>
      </c>
      <c r="C44" t="str">
        <f>IMDIV(COMPLEX(1-1/3*($B44*r0/c0)^2,$B44*r0/c0),COMPLEX(1,1/3*$B44*r0/c0))</f>
        <v>0.999997952796614-2.86161616444627E-003i</v>
      </c>
      <c r="D44">
        <f t="shared" si="0"/>
        <v>-0.22948500000000038</v>
      </c>
      <c r="E44">
        <v>33.055058</v>
      </c>
      <c r="G44">
        <v>0.38458</v>
      </c>
      <c r="H44">
        <f t="shared" si="1"/>
        <v>9.88458</v>
      </c>
      <c r="I44">
        <v>34.942596</v>
      </c>
      <c r="K44">
        <v>-0.523032</v>
      </c>
      <c r="L44">
        <f t="shared" si="2"/>
        <v>8.976968</v>
      </c>
      <c r="M44">
        <v>38.02631</v>
      </c>
      <c r="O44">
        <v>-2.358119</v>
      </c>
      <c r="P44">
        <f t="shared" si="3"/>
        <v>7.141881</v>
      </c>
      <c r="Q44">
        <v>9.851962</v>
      </c>
    </row>
    <row r="45" spans="1:17" ht="12.75">
      <c r="A45">
        <v>50</v>
      </c>
      <c r="B45">
        <v>-9.678144</v>
      </c>
      <c r="C45" t="str">
        <f>IMDIV(COMPLEX(1-1/3*($B45*r0/c0)^2,$B45*r0/c0),COMPLEX(1,1/3*$B45*r0/c0))</f>
        <v>0.999997974345123-2.84651582420288E-003i</v>
      </c>
      <c r="D45">
        <f t="shared" si="0"/>
        <v>-0.17814399999999964</v>
      </c>
      <c r="E45">
        <v>31.384357</v>
      </c>
      <c r="G45">
        <v>0.400573</v>
      </c>
      <c r="H45">
        <f t="shared" si="1"/>
        <v>9.900573</v>
      </c>
      <c r="I45">
        <v>33.014114</v>
      </c>
      <c r="K45">
        <v>-0.543035</v>
      </c>
      <c r="L45">
        <f t="shared" si="2"/>
        <v>8.956965</v>
      </c>
      <c r="M45">
        <v>36.029007</v>
      </c>
      <c r="O45">
        <v>-2.181998</v>
      </c>
      <c r="P45">
        <f t="shared" si="3"/>
        <v>7.318002</v>
      </c>
      <c r="Q45">
        <v>9.040429</v>
      </c>
    </row>
    <row r="46" spans="1:17" ht="12.75">
      <c r="A46">
        <v>51.5</v>
      </c>
      <c r="B46">
        <v>-9.730439</v>
      </c>
      <c r="C46" t="str">
        <f>IMDIV(COMPLEX(1-1/3*($B46*r0/c0)^2,$B46*r0/c0),COMPLEX(1,1/3*$B46*r0/c0))</f>
        <v>0.999997952395128-2.86189675354328E-003i</v>
      </c>
      <c r="D46">
        <f t="shared" si="0"/>
        <v>-0.2304390000000005</v>
      </c>
      <c r="E46">
        <v>29.778269</v>
      </c>
      <c r="G46">
        <v>0.36693</v>
      </c>
      <c r="H46">
        <f t="shared" si="1"/>
        <v>9.86693</v>
      </c>
      <c r="I46">
        <v>31.131807</v>
      </c>
      <c r="K46">
        <v>-0.591208</v>
      </c>
      <c r="L46">
        <f t="shared" si="2"/>
        <v>8.908792</v>
      </c>
      <c r="M46">
        <v>34.0741</v>
      </c>
      <c r="O46">
        <v>-2.090944</v>
      </c>
      <c r="P46">
        <f t="shared" si="3"/>
        <v>7.409056</v>
      </c>
      <c r="Q46">
        <v>8.310773</v>
      </c>
    </row>
    <row r="47" spans="1:17" ht="12.75">
      <c r="A47">
        <v>53</v>
      </c>
      <c r="B47">
        <v>-9.740704</v>
      </c>
      <c r="C47" t="str">
        <f>IMDIV(COMPLEX(1-1/3*($B47*r0/c0)^2,$B47*r0/c0),COMPLEX(1,1/3*$B47*r0/c0))</f>
        <v>0.999997948072671-2.86491588047305E-003i</v>
      </c>
      <c r="D47">
        <f t="shared" si="0"/>
        <v>-0.24070399999999914</v>
      </c>
      <c r="E47">
        <v>27.663137</v>
      </c>
      <c r="G47">
        <v>0.315384</v>
      </c>
      <c r="H47">
        <f t="shared" si="1"/>
        <v>9.815384</v>
      </c>
      <c r="I47">
        <v>28.788824</v>
      </c>
      <c r="K47">
        <v>-0.648285</v>
      </c>
      <c r="L47">
        <f t="shared" si="2"/>
        <v>8.851715</v>
      </c>
      <c r="M47">
        <v>31.742533</v>
      </c>
      <c r="O47">
        <v>-2.034279</v>
      </c>
      <c r="P47">
        <f t="shared" si="3"/>
        <v>7.465721</v>
      </c>
      <c r="Q47">
        <v>8.064252</v>
      </c>
    </row>
    <row r="48" spans="1:17" ht="12.75">
      <c r="A48">
        <v>54.5</v>
      </c>
      <c r="B48">
        <v>-9.748744</v>
      </c>
      <c r="C48" t="str">
        <f>IMDIV(COMPLEX(1-1/3*($B48*r0/c0)^2,$B48*r0/c0),COMPLEX(1,1/3*$B48*r0/c0))</f>
        <v>0.999997944683948-2.86728059363972E-003i</v>
      </c>
      <c r="D48">
        <f t="shared" si="0"/>
        <v>-0.2487440000000003</v>
      </c>
      <c r="E48">
        <v>24.705198</v>
      </c>
      <c r="G48">
        <v>0.322525</v>
      </c>
      <c r="H48">
        <f t="shared" si="1"/>
        <v>9.822525</v>
      </c>
      <c r="I48">
        <v>26.201582</v>
      </c>
      <c r="K48">
        <v>-0.651323</v>
      </c>
      <c r="L48">
        <f t="shared" si="2"/>
        <v>8.848677</v>
      </c>
      <c r="M48">
        <v>29.113634</v>
      </c>
      <c r="O48">
        <v>-1.891018</v>
      </c>
      <c r="P48">
        <f t="shared" si="3"/>
        <v>7.608982</v>
      </c>
      <c r="Q48">
        <v>6.552659</v>
      </c>
    </row>
    <row r="49" spans="1:17" ht="12.75">
      <c r="A49">
        <v>56</v>
      </c>
      <c r="B49">
        <v>-9.806453</v>
      </c>
      <c r="C49" t="str">
        <f>IMDIV(COMPLEX(1-1/3*($B49*r0/c0)^2,$B49*r0/c0),COMPLEX(1,1/3*$B49*r0/c0))</f>
        <v>0.999997920278537-2.88425388157217E-003i</v>
      </c>
      <c r="D49">
        <f t="shared" si="0"/>
        <v>-0.3064529999999994</v>
      </c>
      <c r="E49">
        <v>25.114384</v>
      </c>
      <c r="G49">
        <v>0.279081</v>
      </c>
      <c r="H49">
        <f t="shared" si="1"/>
        <v>9.779081</v>
      </c>
      <c r="I49">
        <v>25.280003</v>
      </c>
      <c r="K49">
        <v>-0.66263</v>
      </c>
      <c r="L49">
        <f t="shared" si="2"/>
        <v>8.83737</v>
      </c>
      <c r="M49">
        <v>28.361082</v>
      </c>
      <c r="O49">
        <v>-1.799379</v>
      </c>
      <c r="P49">
        <f t="shared" si="3"/>
        <v>7.700621</v>
      </c>
      <c r="Q49">
        <v>6.43597</v>
      </c>
    </row>
    <row r="50" spans="1:17" ht="12.75">
      <c r="A50">
        <v>58</v>
      </c>
      <c r="B50">
        <v>-9.811579</v>
      </c>
      <c r="C50" t="str">
        <f>IMDIV(COMPLEX(1-1/3*($B50*r0/c0)^2,$B50*r0/c0),COMPLEX(1,1/3*$B50*r0/c0))</f>
        <v>0.999997918103761-2.88576153333668E-003i</v>
      </c>
      <c r="D50">
        <f t="shared" si="0"/>
        <v>-0.31157900000000005</v>
      </c>
      <c r="E50">
        <v>23.317144</v>
      </c>
      <c r="G50">
        <v>0.271055</v>
      </c>
      <c r="H50">
        <f t="shared" si="1"/>
        <v>9.771055</v>
      </c>
      <c r="I50">
        <v>23.357622</v>
      </c>
      <c r="K50">
        <v>-0.676999</v>
      </c>
      <c r="L50">
        <f t="shared" si="2"/>
        <v>8.823001</v>
      </c>
      <c r="M50">
        <v>25.931168</v>
      </c>
      <c r="O50">
        <v>-1.790479</v>
      </c>
      <c r="P50">
        <f t="shared" si="3"/>
        <v>7.7095210000000005</v>
      </c>
      <c r="Q50">
        <v>5.787281</v>
      </c>
    </row>
    <row r="51" spans="1:17" ht="12.75">
      <c r="A51">
        <v>60</v>
      </c>
      <c r="B51">
        <v>-9.786995</v>
      </c>
      <c r="C51" t="str">
        <f>IMDIV(COMPLEX(1-1/3*($B51*r0/c0)^2,$B51*r0/c0),COMPLEX(1,1/3*$B51*r0/c0))</f>
        <v>0.999997928523514-2.87853092257794E-003i</v>
      </c>
      <c r="D51">
        <f t="shared" si="0"/>
        <v>-0.2869949999999992</v>
      </c>
      <c r="E51">
        <v>20.865728</v>
      </c>
      <c r="G51">
        <v>0.337079</v>
      </c>
      <c r="H51">
        <f t="shared" si="1"/>
        <v>9.837079</v>
      </c>
      <c r="I51">
        <v>21.847813</v>
      </c>
      <c r="K51">
        <v>-0.601307</v>
      </c>
      <c r="L51">
        <f t="shared" si="2"/>
        <v>8.898693</v>
      </c>
      <c r="M51">
        <v>24.87756</v>
      </c>
      <c r="O51">
        <v>-1.622938</v>
      </c>
      <c r="P51">
        <f t="shared" si="3"/>
        <v>7.8770620000000005</v>
      </c>
      <c r="Q51">
        <v>5.646163</v>
      </c>
    </row>
    <row r="52" spans="1:17" ht="12.75">
      <c r="A52">
        <v>61.5</v>
      </c>
      <c r="B52">
        <v>-9.69937</v>
      </c>
      <c r="C52" t="str">
        <f>IMDIV(COMPLEX(1-1/3*($B52*r0/c0)^2,$B52*r0/c0),COMPLEX(1,1/3*$B52*r0/c0))</f>
        <v>0.999997965450109-2.85275878439003E-003i</v>
      </c>
      <c r="D52">
        <f t="shared" si="0"/>
        <v>-0.19937000000000005</v>
      </c>
      <c r="E52">
        <v>21.199612</v>
      </c>
      <c r="G52">
        <v>0.365513</v>
      </c>
      <c r="H52">
        <f t="shared" si="1"/>
        <v>9.865513</v>
      </c>
      <c r="I52">
        <v>20.652609</v>
      </c>
      <c r="K52">
        <v>-0.56707</v>
      </c>
      <c r="L52">
        <f t="shared" si="2"/>
        <v>8.93293</v>
      </c>
      <c r="M52">
        <v>23.106277</v>
      </c>
      <c r="O52">
        <v>-1.548344</v>
      </c>
      <c r="P52">
        <f t="shared" si="3"/>
        <v>7.951656</v>
      </c>
      <c r="Q52">
        <v>5.124242</v>
      </c>
    </row>
    <row r="53" spans="1:17" ht="12.75">
      <c r="A53">
        <v>63</v>
      </c>
      <c r="B53">
        <v>-9.701418</v>
      </c>
      <c r="C53" t="str">
        <f>IMDIV(COMPLEX(1-1/3*($B53*r0/c0)^2,$B53*r0/c0),COMPLEX(1,1/3*$B53*r0/c0))</f>
        <v>0.999997964590838-2.85336113916987E-003i</v>
      </c>
      <c r="D53">
        <f t="shared" si="0"/>
        <v>-0.20141800000000032</v>
      </c>
      <c r="E53">
        <v>20.800144</v>
      </c>
      <c r="G53">
        <v>0.377244</v>
      </c>
      <c r="H53">
        <f t="shared" si="1"/>
        <v>9.877244</v>
      </c>
      <c r="I53">
        <v>20.111895</v>
      </c>
      <c r="K53">
        <v>-0.559875</v>
      </c>
      <c r="L53">
        <f t="shared" si="2"/>
        <v>8.940125</v>
      </c>
      <c r="M53">
        <v>22.544214</v>
      </c>
      <c r="O53">
        <v>-1.4881</v>
      </c>
      <c r="P53">
        <f t="shared" si="3"/>
        <v>8.0119</v>
      </c>
      <c r="Q53">
        <v>5.019435</v>
      </c>
    </row>
    <row r="54" spans="1:17" ht="12.75">
      <c r="A54">
        <v>65</v>
      </c>
      <c r="B54">
        <v>-9.640416</v>
      </c>
      <c r="C54" t="str">
        <f>IMDIV(COMPLEX(1-1/3*($B54*r0/c0)^2,$B54*r0/c0),COMPLEX(1,1/3*$B54*r0/c0))</f>
        <v>0.999997990107399-2.83541932002952E-003i</v>
      </c>
      <c r="D54">
        <f t="shared" si="0"/>
        <v>-0.1404160000000001</v>
      </c>
      <c r="E54">
        <v>20.547012</v>
      </c>
      <c r="G54">
        <v>0.422576</v>
      </c>
      <c r="H54">
        <f t="shared" si="1"/>
        <v>9.922576</v>
      </c>
      <c r="I54">
        <v>19.729771</v>
      </c>
      <c r="K54">
        <v>-0.510609</v>
      </c>
      <c r="L54">
        <f t="shared" si="2"/>
        <v>8.989391</v>
      </c>
      <c r="M54">
        <v>22.153574</v>
      </c>
      <c r="O54">
        <v>-1.421737</v>
      </c>
      <c r="P54">
        <f t="shared" si="3"/>
        <v>8.078263</v>
      </c>
      <c r="Q54">
        <v>4.960434</v>
      </c>
    </row>
    <row r="55" spans="1:17" ht="12.75">
      <c r="A55">
        <v>67</v>
      </c>
      <c r="B55">
        <v>-9.637666</v>
      </c>
      <c r="C55" t="str">
        <f>IMDIV(COMPLEX(1-1/3*($B55*r0/c0)^2,$B55*r0/c0),COMPLEX(1,1/3*$B55*r0/c0))</f>
        <v>0.999997991253906-2.83461049406234E-003i</v>
      </c>
      <c r="D55">
        <f t="shared" si="0"/>
        <v>-0.1376659999999994</v>
      </c>
      <c r="E55">
        <v>20.388824</v>
      </c>
      <c r="G55">
        <v>0.450499</v>
      </c>
      <c r="H55">
        <f t="shared" si="1"/>
        <v>9.950499</v>
      </c>
      <c r="I55">
        <v>19.381525</v>
      </c>
      <c r="K55">
        <v>-0.452902</v>
      </c>
      <c r="L55">
        <f t="shared" si="2"/>
        <v>9.047098</v>
      </c>
      <c r="M55">
        <v>21.825417</v>
      </c>
      <c r="O55">
        <v>-1.371355</v>
      </c>
      <c r="P55">
        <f t="shared" si="3"/>
        <v>8.128645</v>
      </c>
      <c r="Q55">
        <v>4.941901</v>
      </c>
    </row>
    <row r="56" spans="1:17" ht="12.75">
      <c r="A56">
        <v>69</v>
      </c>
      <c r="B56">
        <v>-9.619588</v>
      </c>
      <c r="C56" t="str">
        <f>IMDIV(COMPLEX(1-1/3*($B56*r0/c0)^2,$B56*r0/c0),COMPLEX(1,1/3*$B56*r0/c0))</f>
        <v>0.999997998782696-2.82929341924793E-003i</v>
      </c>
      <c r="D56">
        <f t="shared" si="0"/>
        <v>-0.11958800000000025</v>
      </c>
      <c r="E56">
        <v>20.47258</v>
      </c>
      <c r="G56">
        <v>0.458665</v>
      </c>
      <c r="H56">
        <f t="shared" si="1"/>
        <v>9.958665</v>
      </c>
      <c r="I56">
        <v>19.376581</v>
      </c>
      <c r="K56">
        <v>-0.446745</v>
      </c>
      <c r="L56">
        <f t="shared" si="2"/>
        <v>9.053255</v>
      </c>
      <c r="M56">
        <v>21.843914</v>
      </c>
      <c r="O56">
        <v>-1.321899</v>
      </c>
      <c r="P56">
        <f t="shared" si="3"/>
        <v>8.178101</v>
      </c>
      <c r="Q56">
        <v>4.97419</v>
      </c>
    </row>
    <row r="57" spans="1:17" ht="12.75">
      <c r="A57">
        <v>71</v>
      </c>
      <c r="B57">
        <v>-9.552009</v>
      </c>
      <c r="C57" t="str">
        <f>IMDIV(COMPLEX(1-1/3*($B57*r0/c0)^2,$B57*r0/c0),COMPLEX(1,1/3*$B57*r0/c0))</f>
        <v>0.999998026801559-2.80941718353078E-003i</v>
      </c>
      <c r="D57">
        <f t="shared" si="0"/>
        <v>-0.05200899999999997</v>
      </c>
      <c r="E57">
        <v>20.798929</v>
      </c>
      <c r="G57">
        <v>0.504828</v>
      </c>
      <c r="H57">
        <f t="shared" si="1"/>
        <v>10.004828</v>
      </c>
      <c r="I57">
        <v>19.586905</v>
      </c>
      <c r="K57">
        <v>-0.378682</v>
      </c>
      <c r="L57">
        <f t="shared" si="2"/>
        <v>9.121318</v>
      </c>
      <c r="M57">
        <v>22.11816</v>
      </c>
      <c r="O57">
        <v>-1.260911</v>
      </c>
      <c r="P57">
        <f t="shared" si="3"/>
        <v>8.239089</v>
      </c>
      <c r="Q57">
        <v>5.058097</v>
      </c>
    </row>
    <row r="58" spans="1:17" ht="12.75">
      <c r="A58">
        <v>73</v>
      </c>
      <c r="B58">
        <v>-9.562412</v>
      </c>
      <c r="C58" t="str">
        <f>IMDIV(COMPLEX(1-1/3*($B58*r0/c0)^2,$B58*r0/c0),COMPLEX(1,1/3*$B58*r0/c0))</f>
        <v>0.999998022501245-2.81247689847909E-003i</v>
      </c>
      <c r="D58">
        <f t="shared" si="0"/>
        <v>-0.062412000000000134</v>
      </c>
      <c r="E58">
        <v>20.999287</v>
      </c>
      <c r="G58">
        <v>0.500009</v>
      </c>
      <c r="H58">
        <f t="shared" si="1"/>
        <v>10.000009</v>
      </c>
      <c r="I58">
        <v>19.747969</v>
      </c>
      <c r="K58">
        <v>-0.371551</v>
      </c>
      <c r="L58">
        <f t="shared" si="2"/>
        <v>9.128449</v>
      </c>
      <c r="M58">
        <v>22.311661</v>
      </c>
      <c r="O58">
        <v>-1.227641</v>
      </c>
      <c r="P58">
        <f t="shared" si="3"/>
        <v>8.272359</v>
      </c>
      <c r="Q58">
        <v>5.099916</v>
      </c>
    </row>
    <row r="59" spans="1:17" ht="12.75">
      <c r="A59">
        <v>75</v>
      </c>
      <c r="B59">
        <v>-9.5553</v>
      </c>
      <c r="C59" t="str">
        <f>IMDIV(COMPLEX(1-1/3*($B59*r0/c0)^2,$B59*r0/c0),COMPLEX(1,1/3*$B59*r0/c0))</f>
        <v>0.999998025441657-2.81038512757313E-003i</v>
      </c>
      <c r="D59">
        <f t="shared" si="0"/>
        <v>-0.05530000000000079</v>
      </c>
      <c r="E59">
        <v>21.434902</v>
      </c>
      <c r="G59">
        <v>0.499425</v>
      </c>
      <c r="H59">
        <f t="shared" si="1"/>
        <v>9.999425</v>
      </c>
      <c r="I59">
        <v>20.070608</v>
      </c>
      <c r="K59">
        <v>-0.34571</v>
      </c>
      <c r="L59">
        <f t="shared" si="2"/>
        <v>9.15429</v>
      </c>
      <c r="M59">
        <v>22.715681</v>
      </c>
      <c r="O59">
        <v>-1.192468</v>
      </c>
      <c r="P59">
        <f t="shared" si="3"/>
        <v>8.307532</v>
      </c>
      <c r="Q59">
        <v>5.147343</v>
      </c>
    </row>
    <row r="60" spans="1:17" ht="12.75">
      <c r="A60">
        <v>77.5</v>
      </c>
      <c r="B60">
        <v>-9.550554</v>
      </c>
      <c r="C60" t="str">
        <f>IMDIV(COMPLEX(1-1/3*($B60*r0/c0)^2,$B60*r0/c0),COMPLEX(1,1/3*$B60*r0/c0))</f>
        <v>0.999998027402643-2.80898924108787E-003i</v>
      </c>
      <c r="D60">
        <f t="shared" si="0"/>
        <v>-0.05055399999999999</v>
      </c>
      <c r="E60">
        <v>20.954407</v>
      </c>
      <c r="G60">
        <v>0.486084</v>
      </c>
      <c r="H60">
        <f t="shared" si="1"/>
        <v>9.986084</v>
      </c>
      <c r="I60">
        <v>20.08588</v>
      </c>
      <c r="K60">
        <v>-0.343833</v>
      </c>
      <c r="L60">
        <f t="shared" si="2"/>
        <v>9.156167</v>
      </c>
      <c r="M60">
        <v>22.731434</v>
      </c>
      <c r="O60">
        <v>-1.137702</v>
      </c>
      <c r="P60">
        <f t="shared" si="3"/>
        <v>8.362298</v>
      </c>
      <c r="Q60">
        <v>4.996732</v>
      </c>
    </row>
    <row r="61" spans="1:17" ht="12.75">
      <c r="A61">
        <v>80</v>
      </c>
      <c r="B61">
        <v>-9.547719</v>
      </c>
      <c r="C61" t="str">
        <f>IMDIV(COMPLEX(1-1/3*($B61*r0/c0)^2,$B61*r0/c0),COMPLEX(1,1/3*$B61*r0/c0))</f>
        <v>0.999998028573564-2.80815541509201E-003i</v>
      </c>
      <c r="D61">
        <f t="shared" si="0"/>
        <v>-0.04771900000000073</v>
      </c>
      <c r="E61">
        <v>21.2927</v>
      </c>
      <c r="G61">
        <v>0.455096</v>
      </c>
      <c r="H61">
        <f t="shared" si="1"/>
        <v>9.955096</v>
      </c>
      <c r="I61">
        <v>20.092873</v>
      </c>
      <c r="K61">
        <v>-0.368261</v>
      </c>
      <c r="L61">
        <f t="shared" si="2"/>
        <v>9.131739</v>
      </c>
      <c r="M61">
        <v>23.159603</v>
      </c>
      <c r="O61">
        <v>-1.126015</v>
      </c>
      <c r="P61">
        <f t="shared" si="3"/>
        <v>8.373985</v>
      </c>
      <c r="Q61">
        <v>5.268826</v>
      </c>
    </row>
    <row r="62" spans="1:17" ht="12.75">
      <c r="A62">
        <v>82.5</v>
      </c>
      <c r="B62">
        <v>-9.59649</v>
      </c>
      <c r="C62" t="str">
        <f>IMDIV(COMPLEX(1-1/3*($B62*r0/c0)^2,$B62*r0/c0),COMPLEX(1,1/3*$B62*r0/c0))</f>
        <v>0.999998008381555-2.82249986949213E-003i</v>
      </c>
      <c r="D62">
        <f t="shared" si="0"/>
        <v>-0.0964899999999993</v>
      </c>
      <c r="E62">
        <v>21.684265</v>
      </c>
      <c r="G62">
        <v>0.401288</v>
      </c>
      <c r="H62">
        <f t="shared" si="1"/>
        <v>9.901288</v>
      </c>
      <c r="I62">
        <v>19.932913</v>
      </c>
      <c r="K62">
        <v>-0.418737</v>
      </c>
      <c r="L62">
        <f t="shared" si="2"/>
        <v>9.081263</v>
      </c>
      <c r="M62">
        <v>22.77387</v>
      </c>
      <c r="O62">
        <v>-1.0980240000000001</v>
      </c>
      <c r="P62">
        <f t="shared" si="3"/>
        <v>8.401976</v>
      </c>
      <c r="Q62">
        <v>4.834774</v>
      </c>
    </row>
    <row r="63" spans="1:17" ht="12.75">
      <c r="A63">
        <v>85</v>
      </c>
      <c r="B63">
        <v>-9.679482</v>
      </c>
      <c r="C63" t="str">
        <f>IMDIV(COMPLEX(1-1/3*($B63*r0/c0)^2,$B63*r0/c0),COMPLEX(1,1/3*$B63*r0/c0))</f>
        <v>0.999997973784993-2.84690935481054E-003i</v>
      </c>
      <c r="D63">
        <f t="shared" si="0"/>
        <v>-0.17948200000000014</v>
      </c>
      <c r="E63">
        <v>21.244604</v>
      </c>
      <c r="G63">
        <v>0.338258</v>
      </c>
      <c r="H63">
        <f t="shared" si="1"/>
        <v>9.838258</v>
      </c>
      <c r="I63">
        <v>19.237494</v>
      </c>
      <c r="K63">
        <v>-0.474111</v>
      </c>
      <c r="L63">
        <f t="shared" si="2"/>
        <v>9.025889</v>
      </c>
      <c r="M63">
        <v>22.128817</v>
      </c>
      <c r="O63">
        <v>-1.065557</v>
      </c>
      <c r="P63">
        <f t="shared" si="3"/>
        <v>8.434443</v>
      </c>
      <c r="Q63">
        <v>4.487737</v>
      </c>
    </row>
    <row r="64" spans="1:17" ht="12.75">
      <c r="A64">
        <v>87.5</v>
      </c>
      <c r="B64">
        <v>-9.747609</v>
      </c>
      <c r="C64" t="str">
        <f>IMDIV(COMPLEX(1-1/3*($B64*r0/c0)^2,$B64*r0/c0),COMPLEX(1,1/3*$B64*r0/c0))</f>
        <v>0.999997945162501-2.86694676908125E-003i</v>
      </c>
      <c r="D64">
        <f t="shared" si="0"/>
        <v>-0.24760900000000063</v>
      </c>
      <c r="E64">
        <v>20.463005</v>
      </c>
      <c r="G64">
        <v>0.240138</v>
      </c>
      <c r="H64">
        <f t="shared" si="1"/>
        <v>9.740138</v>
      </c>
      <c r="I64">
        <v>18.128401</v>
      </c>
      <c r="K64">
        <v>-0.550933</v>
      </c>
      <c r="L64">
        <f t="shared" si="2"/>
        <v>8.949067</v>
      </c>
      <c r="M64">
        <v>21.060768</v>
      </c>
      <c r="O64">
        <v>-1.04945</v>
      </c>
      <c r="P64">
        <f t="shared" si="3"/>
        <v>8.45055</v>
      </c>
      <c r="Q64">
        <v>4.0427</v>
      </c>
    </row>
    <row r="65" spans="1:17" ht="12.75">
      <c r="A65">
        <v>90</v>
      </c>
      <c r="B65">
        <v>-9.792828</v>
      </c>
      <c r="C65" t="str">
        <f>IMDIV(COMPLEX(1-1/3*($B65*r0/c0)^2,$B65*r0/c0),COMPLEX(1,1/3*$B65*r0/c0))</f>
        <v>0.999997926053604-2.88024651614711E-003i</v>
      </c>
      <c r="D65">
        <f t="shared" si="0"/>
        <v>-0.2928280000000001</v>
      </c>
      <c r="E65">
        <v>19.373617</v>
      </c>
      <c r="G65">
        <v>0.16061</v>
      </c>
      <c r="H65">
        <f t="shared" si="1"/>
        <v>9.66061</v>
      </c>
      <c r="I65">
        <v>16.667006</v>
      </c>
      <c r="K65">
        <v>-0.630211</v>
      </c>
      <c r="L65">
        <f t="shared" si="2"/>
        <v>8.869789</v>
      </c>
      <c r="M65">
        <v>19.623083</v>
      </c>
      <c r="O65">
        <v>-1.028644</v>
      </c>
      <c r="P65">
        <f t="shared" si="3"/>
        <v>8.471356</v>
      </c>
      <c r="Q65">
        <v>3.514506</v>
      </c>
    </row>
    <row r="66" spans="1:17" ht="12.75">
      <c r="A66">
        <v>92.5</v>
      </c>
      <c r="B66">
        <v>-9.857214</v>
      </c>
      <c r="C66" t="str">
        <f>IMDIV(COMPLEX(1-1/3*($B66*r0/c0)^2,$B66*r0/c0),COMPLEX(1,1/3*$B66*r0/c0))</f>
        <v>0.999997898692395-2.8991836342704E-003i</v>
      </c>
      <c r="D66">
        <f t="shared" si="0"/>
        <v>-0.3572140000000008</v>
      </c>
      <c r="E66">
        <v>18.096767</v>
      </c>
      <c r="G66">
        <v>0.088325</v>
      </c>
      <c r="H66">
        <f t="shared" si="1"/>
        <v>9.588325</v>
      </c>
      <c r="I66">
        <v>14.977635</v>
      </c>
      <c r="K66">
        <v>-0.698802</v>
      </c>
      <c r="L66">
        <f t="shared" si="2"/>
        <v>8.801198</v>
      </c>
      <c r="M66">
        <v>17.93853</v>
      </c>
      <c r="O66">
        <v>-0.996895</v>
      </c>
      <c r="P66">
        <f t="shared" si="3"/>
        <v>8.503105</v>
      </c>
      <c r="Q66">
        <v>2.955842</v>
      </c>
    </row>
    <row r="67" spans="1:17" ht="12.75">
      <c r="A67">
        <v>95</v>
      </c>
      <c r="B67">
        <v>-9.905229</v>
      </c>
      <c r="C67" t="str">
        <f>IMDIV(COMPLEX(1-1/3*($B67*r0/c0)^2,$B67*r0/c0),COMPLEX(1,1/3*$B67*r0/c0))</f>
        <v>0.999997878171424-2.91330573782323E-003i</v>
      </c>
      <c r="D67">
        <f t="shared" si="0"/>
        <v>-0.4052290000000003</v>
      </c>
      <c r="E67">
        <v>17.705412</v>
      </c>
      <c r="G67">
        <v>0.02121</v>
      </c>
      <c r="H67">
        <f t="shared" si="1"/>
        <v>9.52121</v>
      </c>
      <c r="I67">
        <v>13.736822</v>
      </c>
      <c r="K67">
        <v>-0.773617</v>
      </c>
      <c r="L67">
        <f t="shared" si="2"/>
        <v>8.726383</v>
      </c>
      <c r="M67">
        <v>16.648594</v>
      </c>
      <c r="O67">
        <v>-0.981195</v>
      </c>
      <c r="P67">
        <f t="shared" si="3"/>
        <v>8.518805</v>
      </c>
      <c r="Q67">
        <v>2.426744</v>
      </c>
    </row>
    <row r="68" spans="1:17" ht="12.75">
      <c r="A68">
        <v>97.5</v>
      </c>
      <c r="B68">
        <v>-9.949975</v>
      </c>
      <c r="C68" t="str">
        <f>IMDIV(COMPLEX(1-1/3*($B68*r0/c0)^2,$B68*r0/c0),COMPLEX(1,1/3*$B68*r0/c0))</f>
        <v>0.999997858957817-2.92646636813474E-003i</v>
      </c>
      <c r="D68">
        <f t="shared" si="0"/>
        <v>-0.44997500000000024</v>
      </c>
      <c r="E68">
        <v>15.938275</v>
      </c>
      <c r="G68">
        <v>-0.023246</v>
      </c>
      <c r="H68">
        <f t="shared" si="1"/>
        <v>9.476754</v>
      </c>
      <c r="I68">
        <v>11.826291</v>
      </c>
      <c r="K68">
        <v>-0.809937</v>
      </c>
      <c r="L68">
        <f t="shared" si="2"/>
        <v>8.690063</v>
      </c>
      <c r="M68">
        <v>14.816902</v>
      </c>
      <c r="O68">
        <v>-0.961196</v>
      </c>
      <c r="P68">
        <f t="shared" si="3"/>
        <v>8.538804</v>
      </c>
      <c r="Q68">
        <v>2.148831</v>
      </c>
    </row>
    <row r="69" spans="1:17" ht="12.75">
      <c r="A69">
        <v>100</v>
      </c>
      <c r="B69">
        <v>-9.954838</v>
      </c>
      <c r="C69" t="str">
        <f>IMDIV(COMPLEX(1-1/3*($B69*r0/c0)^2,$B69*r0/c0),COMPLEX(1,1/3*$B69*r0/c0))</f>
        <v>0.999997856864463-2.92789666684811E-003i</v>
      </c>
      <c r="D69">
        <f t="shared" si="0"/>
        <v>-0.4548380000000005</v>
      </c>
      <c r="E69">
        <v>14.920244</v>
      </c>
      <c r="G69">
        <v>-0.039833</v>
      </c>
      <c r="H69">
        <f t="shared" si="1"/>
        <v>9.460167</v>
      </c>
      <c r="I69">
        <v>10.766114</v>
      </c>
      <c r="K69">
        <v>-0.824072</v>
      </c>
      <c r="L69">
        <f t="shared" si="2"/>
        <v>8.675928</v>
      </c>
      <c r="M69">
        <v>13.703666</v>
      </c>
      <c r="O69">
        <v>-0.926161</v>
      </c>
      <c r="P69">
        <f t="shared" si="3"/>
        <v>8.573839</v>
      </c>
      <c r="Q69">
        <v>1.669749</v>
      </c>
    </row>
    <row r="70" spans="1:17" ht="12.75">
      <c r="A70">
        <v>103</v>
      </c>
      <c r="B70">
        <v>-9.957107</v>
      </c>
      <c r="C70" t="str">
        <f>IMDIV(COMPLEX(1-1/3*($B70*r0/c0)^2,$B70*r0/c0),COMPLEX(1,1/3*$B70*r0/c0))</f>
        <v>0.999997855887387-2.9285640219351E-003i</v>
      </c>
      <c r="D70">
        <f t="shared" si="0"/>
        <v>-0.4571070000000006</v>
      </c>
      <c r="E70">
        <v>13.868989</v>
      </c>
      <c r="G70">
        <v>-0.045736</v>
      </c>
      <c r="H70">
        <f t="shared" si="1"/>
        <v>9.454264</v>
      </c>
      <c r="I70">
        <v>9.254578</v>
      </c>
      <c r="K70">
        <v>-0.833225</v>
      </c>
      <c r="L70">
        <f t="shared" si="2"/>
        <v>8.666775</v>
      </c>
      <c r="M70">
        <v>12.16729</v>
      </c>
      <c r="O70">
        <v>-0.906808</v>
      </c>
      <c r="P70">
        <f t="shared" si="3"/>
        <v>8.593192</v>
      </c>
      <c r="Q70">
        <v>1.18583</v>
      </c>
    </row>
    <row r="71" spans="1:17" ht="12.75">
      <c r="A71">
        <v>106</v>
      </c>
      <c r="B71">
        <v>-9.938318</v>
      </c>
      <c r="C71" t="str">
        <f>IMDIV(COMPLEX(1-1/3*($B71*r0/c0)^2,$B71*r0/c0),COMPLEX(1,1/3*$B71*r0/c0))</f>
        <v>0.999997863971589-2.92303782772494E-003i</v>
      </c>
      <c r="D71">
        <f t="shared" si="0"/>
        <v>-0.43831800000000065</v>
      </c>
      <c r="E71">
        <v>13.225765</v>
      </c>
      <c r="G71">
        <v>-0.036825</v>
      </c>
      <c r="H71">
        <f t="shared" si="1"/>
        <v>9.463175</v>
      </c>
      <c r="I71">
        <v>8.344965</v>
      </c>
      <c r="K71">
        <v>-0.81434</v>
      </c>
      <c r="L71">
        <f t="shared" si="2"/>
        <v>8.68566</v>
      </c>
      <c r="M71">
        <v>11.311628</v>
      </c>
      <c r="O71">
        <v>-0.876407</v>
      </c>
      <c r="P71">
        <f t="shared" si="3"/>
        <v>8.623593</v>
      </c>
      <c r="Q71">
        <v>0.949087</v>
      </c>
    </row>
    <row r="72" spans="1:17" ht="12.75">
      <c r="A72">
        <v>109</v>
      </c>
      <c r="B72">
        <v>-9.916018</v>
      </c>
      <c r="C72" t="str">
        <f>IMDIV(COMPLEX(1-1/3*($B72*r0/c0)^2,$B72*r0/c0),COMPLEX(1,1/3*$B72*r0/c0))</f>
        <v>0.999997873546629-2.91647898322793E-003i</v>
      </c>
      <c r="D72">
        <f t="shared" si="0"/>
        <v>-0.41601799999999933</v>
      </c>
      <c r="E72">
        <v>13.14778</v>
      </c>
      <c r="G72">
        <v>-0.022791</v>
      </c>
      <c r="H72">
        <f t="shared" si="1"/>
        <v>9.477209</v>
      </c>
      <c r="I72">
        <v>8.094955</v>
      </c>
      <c r="K72">
        <v>-0.792403</v>
      </c>
      <c r="L72">
        <f t="shared" si="2"/>
        <v>8.707597</v>
      </c>
      <c r="M72">
        <v>11.102113</v>
      </c>
      <c r="O72">
        <v>-0.845891</v>
      </c>
      <c r="P72">
        <f t="shared" si="3"/>
        <v>8.654109</v>
      </c>
      <c r="Q72">
        <v>0.839871</v>
      </c>
    </row>
    <row r="73" spans="1:17" ht="12.75">
      <c r="A73">
        <v>112</v>
      </c>
      <c r="B73">
        <v>-9.903641</v>
      </c>
      <c r="C73" t="str">
        <f>IMDIV(COMPLEX(1-1/3*($B73*r0/c0)^2,$B73*r0/c0),COMPLEX(1,1/3*$B73*r0/c0))</f>
        <v>0.999997878851708-2.91283867751341E-003i</v>
      </c>
      <c r="D73">
        <f t="shared" si="0"/>
        <v>-0.40364100000000036</v>
      </c>
      <c r="E73">
        <v>13.372188</v>
      </c>
      <c r="G73">
        <v>-0.029745</v>
      </c>
      <c r="H73">
        <f t="shared" si="1"/>
        <v>9.470255</v>
      </c>
      <c r="I73">
        <v>8.198627</v>
      </c>
      <c r="K73">
        <v>-0.784154</v>
      </c>
      <c r="L73">
        <f t="shared" si="2"/>
        <v>8.715845999999999</v>
      </c>
      <c r="M73">
        <v>11.27259</v>
      </c>
      <c r="O73">
        <v>-0.825873</v>
      </c>
      <c r="P73">
        <f t="shared" si="3"/>
        <v>8.674127</v>
      </c>
      <c r="Q73">
        <v>0.82191</v>
      </c>
    </row>
    <row r="74" spans="1:17" ht="12.75">
      <c r="A74">
        <v>115</v>
      </c>
      <c r="B74">
        <v>-9.876672</v>
      </c>
      <c r="C74" t="str">
        <f>IMDIV(COMPLEX(1-1/3*($B74*r0/c0)^2,$B74*r0/c0),COMPLEX(1,1/3*$B74*r0/c0))</f>
        <v>0.999997890388322-2.90490659352097E-003i</v>
      </c>
      <c r="D74">
        <f t="shared" si="0"/>
        <v>-0.37667199999999923</v>
      </c>
      <c r="E74">
        <v>14.173407</v>
      </c>
      <c r="G74">
        <v>-0.042709</v>
      </c>
      <c r="H74">
        <f t="shared" si="1"/>
        <v>9.457291</v>
      </c>
      <c r="I74">
        <v>8.678574</v>
      </c>
      <c r="K74">
        <v>-0.777875</v>
      </c>
      <c r="L74">
        <f t="shared" si="2"/>
        <v>8.722125</v>
      </c>
      <c r="M74">
        <v>11.55899</v>
      </c>
      <c r="O74">
        <v>-0.805941</v>
      </c>
      <c r="P74">
        <f t="shared" si="3"/>
        <v>8.694059</v>
      </c>
      <c r="Q74">
        <v>0.55763</v>
      </c>
    </row>
    <row r="75" spans="1:17" ht="12.75">
      <c r="A75">
        <v>118</v>
      </c>
      <c r="B75">
        <v>-9.864085</v>
      </c>
      <c r="C75" t="str">
        <f>IMDIV(COMPLEX(1-1/3*($B75*r0/c0)^2,$B75*r0/c0),COMPLEX(1,1/3*$B75*r0/c0))</f>
        <v>0.999997895761934-2.90120452299752E-003i</v>
      </c>
      <c r="D75">
        <f t="shared" si="0"/>
        <v>-0.3640849999999993</v>
      </c>
      <c r="E75">
        <v>14.643178</v>
      </c>
      <c r="G75">
        <v>-0.084245</v>
      </c>
      <c r="H75">
        <f t="shared" si="1"/>
        <v>9.415755</v>
      </c>
      <c r="I75">
        <v>9.301675</v>
      </c>
      <c r="K75">
        <v>-0.79896</v>
      </c>
      <c r="L75">
        <f t="shared" si="2"/>
        <v>8.70104</v>
      </c>
      <c r="M75">
        <v>12.585178</v>
      </c>
      <c r="O75">
        <v>-0.793672</v>
      </c>
      <c r="P75">
        <f t="shared" si="3"/>
        <v>8.706328</v>
      </c>
      <c r="Q75">
        <v>0.909858</v>
      </c>
    </row>
    <row r="76" spans="1:17" ht="12.75">
      <c r="A76">
        <v>121</v>
      </c>
      <c r="B76">
        <v>-9.859485</v>
      </c>
      <c r="C76" t="str">
        <f>IMDIV(COMPLEX(1-1/3*($B76*r0/c0)^2,$B76*r0/c0),COMPLEX(1,1/3*$B76*r0/c0))</f>
        <v>0.999997897724046-2.89985157755269E-003i</v>
      </c>
      <c r="D76">
        <f t="shared" si="0"/>
        <v>-0.3594849999999994</v>
      </c>
      <c r="E76">
        <v>15.157436</v>
      </c>
      <c r="G76">
        <v>-0.141435</v>
      </c>
      <c r="H76">
        <f t="shared" si="1"/>
        <v>9.358565</v>
      </c>
      <c r="I76">
        <v>9.737988</v>
      </c>
      <c r="K76">
        <v>-0.846985</v>
      </c>
      <c r="L76">
        <f t="shared" si="2"/>
        <v>8.653015</v>
      </c>
      <c r="M76">
        <v>13.109421</v>
      </c>
      <c r="O76">
        <v>-0.778442</v>
      </c>
      <c r="P76">
        <f t="shared" si="3"/>
        <v>8.721558</v>
      </c>
      <c r="Q76">
        <v>0.914895</v>
      </c>
    </row>
    <row r="77" spans="1:17" ht="12.75">
      <c r="A77">
        <v>125</v>
      </c>
      <c r="B77">
        <v>-9.886469</v>
      </c>
      <c r="C77" t="str">
        <f>IMDIV(COMPLEX(1-1/3*($B77*r0/c0)^2,$B77*r0/c0),COMPLEX(1,1/3*$B77*r0/c0))</f>
        <v>0.999997886201066-2.90778807323642E-003i</v>
      </c>
      <c r="D77">
        <f t="shared" si="0"/>
        <v>-0.38646899999999995</v>
      </c>
      <c r="E77">
        <v>15.612762</v>
      </c>
      <c r="G77">
        <v>-0.225459</v>
      </c>
      <c r="H77">
        <f t="shared" si="1"/>
        <v>9.274541</v>
      </c>
      <c r="I77">
        <v>10.036523</v>
      </c>
      <c r="K77">
        <v>-0.92119</v>
      </c>
      <c r="L77">
        <f t="shared" si="2"/>
        <v>8.57881</v>
      </c>
      <c r="M77">
        <v>13.535438</v>
      </c>
      <c r="O77">
        <v>-0.781326</v>
      </c>
      <c r="P77">
        <f t="shared" si="3"/>
        <v>8.718674</v>
      </c>
      <c r="Q77">
        <v>0.814659</v>
      </c>
    </row>
    <row r="78" spans="1:17" ht="12.75">
      <c r="A78">
        <v>130</v>
      </c>
      <c r="B78">
        <v>-9.92597</v>
      </c>
      <c r="C78" t="str">
        <f>IMDIV(COMPLEX(1-1/3*($B78*r0/c0)^2,$B78*r0/c0),COMPLEX(1,1/3*$B78*r0/c0))</f>
        <v>0.999997869276157-2.9194060513972E-003i</v>
      </c>
      <c r="D78">
        <f aca="true" t="shared" si="4" ref="D78:D141">B78+9.5</f>
        <v>-0.4259699999999995</v>
      </c>
      <c r="E78">
        <v>14.977859</v>
      </c>
      <c r="G78">
        <v>-0.310183</v>
      </c>
      <c r="H78">
        <f aca="true" t="shared" si="5" ref="H78:H141">G78+9.5</f>
        <v>9.189817</v>
      </c>
      <c r="I78">
        <v>9.483851</v>
      </c>
      <c r="K78">
        <v>-1.003122</v>
      </c>
      <c r="L78">
        <f aca="true" t="shared" si="6" ref="L78:L141">K78+9.5</f>
        <v>8.496878</v>
      </c>
      <c r="M78">
        <v>13.276133</v>
      </c>
      <c r="O78">
        <v>-0.773211</v>
      </c>
      <c r="P78">
        <f aca="true" t="shared" si="7" ref="P78:P141">O78+9.5</f>
        <v>8.726789</v>
      </c>
      <c r="Q78">
        <v>0.538477</v>
      </c>
    </row>
    <row r="79" spans="1:17" ht="12.75">
      <c r="A79">
        <v>133</v>
      </c>
      <c r="B79">
        <v>-9.976646</v>
      </c>
      <c r="C79" t="str">
        <f>IMDIV(COMPLEX(1-1/3*($B79*r0/c0)^2,$B79*r0/c0),COMPLEX(1,1/3*$B79*r0/c0))</f>
        <v>0.999997847464291-2.93431080515983E-003i</v>
      </c>
      <c r="D79">
        <f t="shared" si="4"/>
        <v>-0.47664600000000057</v>
      </c>
      <c r="E79">
        <v>14.879587</v>
      </c>
      <c r="G79">
        <v>-0.407853</v>
      </c>
      <c r="H79">
        <f t="shared" si="5"/>
        <v>9.092147</v>
      </c>
      <c r="I79">
        <v>8.709282</v>
      </c>
      <c r="K79">
        <v>-1.097007</v>
      </c>
      <c r="L79">
        <f t="shared" si="6"/>
        <v>8.402993</v>
      </c>
      <c r="M79">
        <v>12.393986</v>
      </c>
      <c r="O79">
        <v>-0.770635</v>
      </c>
      <c r="P79">
        <f t="shared" si="7"/>
        <v>8.729365</v>
      </c>
      <c r="Q79">
        <v>0.138533</v>
      </c>
    </row>
    <row r="80" spans="1:17" ht="12.75">
      <c r="A80">
        <v>137</v>
      </c>
      <c r="B80">
        <v>-10.012547</v>
      </c>
      <c r="C80" t="str">
        <f>IMDIV(COMPLEX(1-1/3*($B80*r0/c0)^2,$B80*r0/c0),COMPLEX(1,1/3*$B80*r0/c0))</f>
        <v>0.999997831944635-2.94486995702297E-003i</v>
      </c>
      <c r="D80">
        <f t="shared" si="4"/>
        <v>-0.5125469999999996</v>
      </c>
      <c r="E80">
        <v>13.851165</v>
      </c>
      <c r="G80">
        <v>-0.478083</v>
      </c>
      <c r="H80">
        <f t="shared" si="5"/>
        <v>9.021917</v>
      </c>
      <c r="I80">
        <v>7.278986</v>
      </c>
      <c r="K80">
        <v>-1.1775</v>
      </c>
      <c r="L80">
        <f t="shared" si="6"/>
        <v>8.3225</v>
      </c>
      <c r="M80">
        <v>11.015545</v>
      </c>
      <c r="O80">
        <v>-0.76092</v>
      </c>
      <c r="P80">
        <f t="shared" si="7"/>
        <v>8.73908</v>
      </c>
      <c r="Q80">
        <v>-0.349984</v>
      </c>
    </row>
    <row r="81" spans="1:17" ht="12.75">
      <c r="A81">
        <v>140</v>
      </c>
      <c r="B81">
        <v>-10.023995</v>
      </c>
      <c r="C81" t="str">
        <f>IMDIV(COMPLEX(1-1/3*($B81*r0/c0)^2,$B81*r0/c0),COMPLEX(1,1/3*$B81*r0/c0))</f>
        <v>0.999997826984052-2.94823702680897E-003i</v>
      </c>
      <c r="D81">
        <f t="shared" si="4"/>
        <v>-0.5239949999999993</v>
      </c>
      <c r="E81">
        <v>13.105417</v>
      </c>
      <c r="G81">
        <v>-0.513965</v>
      </c>
      <c r="H81">
        <f t="shared" si="5"/>
        <v>8.986035</v>
      </c>
      <c r="I81">
        <v>6.264722</v>
      </c>
      <c r="K81">
        <v>-1.208459</v>
      </c>
      <c r="L81">
        <f t="shared" si="6"/>
        <v>8.291541</v>
      </c>
      <c r="M81">
        <v>10.01911</v>
      </c>
      <c r="O81">
        <v>-0.746759</v>
      </c>
      <c r="P81">
        <f t="shared" si="7"/>
        <v>8.753241</v>
      </c>
      <c r="Q81">
        <v>-0.678056</v>
      </c>
    </row>
    <row r="82" spans="1:17" ht="12.75">
      <c r="A82">
        <v>145</v>
      </c>
      <c r="B82">
        <v>-10.006005</v>
      </c>
      <c r="C82" t="str">
        <f>IMDIV(COMPLEX(1-1/3*($B82*r0/c0)^2,$B82*r0/c0),COMPLEX(1,1/3*$B82*r0/c0))</f>
        <v>0.999997834776832-2.94294583312263E-003i</v>
      </c>
      <c r="D82">
        <f t="shared" si="4"/>
        <v>-0.506005</v>
      </c>
      <c r="E82">
        <v>11.849663</v>
      </c>
      <c r="G82">
        <v>-0.520995</v>
      </c>
      <c r="H82">
        <f t="shared" si="5"/>
        <v>8.979005</v>
      </c>
      <c r="I82">
        <v>4.632552</v>
      </c>
      <c r="K82">
        <v>-1.218401</v>
      </c>
      <c r="L82">
        <f t="shared" si="6"/>
        <v>8.281599</v>
      </c>
      <c r="M82">
        <v>8.416902</v>
      </c>
      <c r="O82">
        <v>-0.736262</v>
      </c>
      <c r="P82">
        <f t="shared" si="7"/>
        <v>8.763738</v>
      </c>
      <c r="Q82">
        <v>-1.212236</v>
      </c>
    </row>
    <row r="83" spans="1:17" ht="12.75">
      <c r="A83">
        <v>150</v>
      </c>
      <c r="B83">
        <v>-9.967503</v>
      </c>
      <c r="C83" t="str">
        <f>IMDIV(COMPLEX(1-1/3*($B83*r0/c0)^2,$B83*r0/c0),COMPLEX(1,1/3*$B83*r0/c0))</f>
        <v>0.999997851407816-2.9316216788381E-003i</v>
      </c>
      <c r="D83">
        <f t="shared" si="4"/>
        <v>-0.46750300000000067</v>
      </c>
      <c r="E83">
        <v>11.731635</v>
      </c>
      <c r="G83">
        <v>-0.501654</v>
      </c>
      <c r="H83">
        <f t="shared" si="5"/>
        <v>8.998346</v>
      </c>
      <c r="I83">
        <v>4.216122</v>
      </c>
      <c r="K83">
        <v>-1.195133</v>
      </c>
      <c r="L83">
        <f t="shared" si="6"/>
        <v>8.304867</v>
      </c>
      <c r="M83">
        <v>7.842672</v>
      </c>
      <c r="O83">
        <v>-0.718359</v>
      </c>
      <c r="P83">
        <f t="shared" si="7"/>
        <v>8.781641</v>
      </c>
      <c r="Q83">
        <v>-1.634705</v>
      </c>
    </row>
    <row r="84" spans="1:17" ht="12.75">
      <c r="A84">
        <v>155</v>
      </c>
      <c r="B84">
        <v>-9.900455</v>
      </c>
      <c r="C84" t="str">
        <f>IMDIV(COMPLEX(1-1/3*($B84*r0/c0)^2,$B84*r0/c0),COMPLEX(1,1/3*$B84*r0/c0))</f>
        <v>0.999997880216232-2.91190161570939E-003i</v>
      </c>
      <c r="D84">
        <f t="shared" si="4"/>
        <v>-0.4004549999999991</v>
      </c>
      <c r="E84">
        <v>11.639283</v>
      </c>
      <c r="G84">
        <v>-0.491434</v>
      </c>
      <c r="H84">
        <f t="shared" si="5"/>
        <v>9.008566</v>
      </c>
      <c r="I84">
        <v>4.364792</v>
      </c>
      <c r="K84">
        <v>-1.170674</v>
      </c>
      <c r="L84">
        <f t="shared" si="6"/>
        <v>8.329326</v>
      </c>
      <c r="M84">
        <v>8.26194</v>
      </c>
      <c r="O84">
        <v>-0.703881</v>
      </c>
      <c r="P84">
        <f t="shared" si="7"/>
        <v>8.796119000000001</v>
      </c>
      <c r="Q84">
        <v>-1.510221</v>
      </c>
    </row>
    <row r="85" spans="1:17" ht="12.75">
      <c r="A85">
        <v>160</v>
      </c>
      <c r="B85">
        <v>-9.856255</v>
      </c>
      <c r="C85" t="str">
        <f>IMDIV(COMPLEX(1-1/3*($B85*r0/c0)^2,$B85*r0/c0),COMPLEX(1,1/3*$B85*r0/c0))</f>
        <v>0.999997899101243-2.89890157455793E-003i</v>
      </c>
      <c r="D85">
        <f t="shared" si="4"/>
        <v>-0.3562550000000009</v>
      </c>
      <c r="E85">
        <v>12.461439</v>
      </c>
      <c r="G85">
        <v>-0.502501</v>
      </c>
      <c r="H85">
        <f t="shared" si="5"/>
        <v>8.997499</v>
      </c>
      <c r="I85">
        <v>5.418591</v>
      </c>
      <c r="K85">
        <v>-1.167605</v>
      </c>
      <c r="L85">
        <f t="shared" si="6"/>
        <v>8.332395</v>
      </c>
      <c r="M85">
        <v>9.433466</v>
      </c>
      <c r="O85">
        <v>-0.708792</v>
      </c>
      <c r="P85">
        <f t="shared" si="7"/>
        <v>8.791208</v>
      </c>
      <c r="Q85">
        <v>-1.435121</v>
      </c>
    </row>
    <row r="86" spans="1:17" ht="12.75">
      <c r="A86">
        <v>165</v>
      </c>
      <c r="B86">
        <v>-9.831075</v>
      </c>
      <c r="C86" t="str">
        <f>IMDIV(COMPLEX(1-1/3*($B86*r0/c0)^2,$B86*r0/c0),COMPLEX(1,1/3*$B86*r0/c0))</f>
        <v>0.999997909821937-2.89149566892608E-003i</v>
      </c>
      <c r="D86">
        <f t="shared" si="4"/>
        <v>-0.33107500000000023</v>
      </c>
      <c r="E86">
        <v>13.246523</v>
      </c>
      <c r="G86">
        <v>-0.540006</v>
      </c>
      <c r="H86">
        <f t="shared" si="5"/>
        <v>8.959994</v>
      </c>
      <c r="I86">
        <v>6.372094</v>
      </c>
      <c r="K86">
        <v>-1.18326</v>
      </c>
      <c r="L86">
        <f t="shared" si="6"/>
        <v>8.31674</v>
      </c>
      <c r="M86">
        <v>10.493984</v>
      </c>
      <c r="O86">
        <v>-0.712588</v>
      </c>
      <c r="P86">
        <f t="shared" si="7"/>
        <v>8.787412</v>
      </c>
      <c r="Q86">
        <v>-1.265536</v>
      </c>
    </row>
    <row r="87" spans="1:17" ht="12.75">
      <c r="A87">
        <v>170</v>
      </c>
      <c r="B87">
        <v>-9.830894</v>
      </c>
      <c r="C87" t="str">
        <f>IMDIV(COMPLEX(1-1/3*($B87*r0/c0)^2,$B87*r0/c0),COMPLEX(1,1/3*$B87*r0/c0))</f>
        <v>0.9999979098989-2.89144243346506E-003i</v>
      </c>
      <c r="D87">
        <f t="shared" si="4"/>
        <v>-0.3308940000000007</v>
      </c>
      <c r="E87">
        <v>13.538278</v>
      </c>
      <c r="G87">
        <v>-0.602674</v>
      </c>
      <c r="H87">
        <f t="shared" si="5"/>
        <v>8.897326</v>
      </c>
      <c r="I87">
        <v>6.838663</v>
      </c>
      <c r="K87">
        <v>-1.232982</v>
      </c>
      <c r="L87">
        <f t="shared" si="6"/>
        <v>8.267018</v>
      </c>
      <c r="M87">
        <v>11.082802</v>
      </c>
      <c r="O87">
        <v>-0.724297</v>
      </c>
      <c r="P87">
        <f t="shared" si="7"/>
        <v>8.775703</v>
      </c>
      <c r="Q87">
        <v>-1.472059</v>
      </c>
    </row>
    <row r="88" spans="1:17" ht="12.75">
      <c r="A88">
        <v>175</v>
      </c>
      <c r="B88">
        <v>-9.840361</v>
      </c>
      <c r="C88" t="str">
        <f>IMDIV(COMPLEX(1-1/3*($B88*r0/c0)^2,$B88*r0/c0),COMPLEX(1,1/3*$B88*r0/c0))</f>
        <v>0.9999979058715-2.89422685396771E-003i</v>
      </c>
      <c r="D88">
        <f t="shared" si="4"/>
        <v>-0.3403609999999997</v>
      </c>
      <c r="E88">
        <v>13.203593</v>
      </c>
      <c r="G88">
        <v>-0.672784</v>
      </c>
      <c r="H88">
        <f t="shared" si="5"/>
        <v>8.827216</v>
      </c>
      <c r="I88">
        <v>6.468571</v>
      </c>
      <c r="K88">
        <v>-1.296183</v>
      </c>
      <c r="L88">
        <f t="shared" si="6"/>
        <v>8.203817</v>
      </c>
      <c r="M88">
        <v>10.818472</v>
      </c>
      <c r="O88">
        <v>-0.736911</v>
      </c>
      <c r="P88">
        <f t="shared" si="7"/>
        <v>8.763089</v>
      </c>
      <c r="Q88">
        <v>-1.784841</v>
      </c>
    </row>
    <row r="89" spans="1:17" ht="12.75">
      <c r="A89">
        <v>180</v>
      </c>
      <c r="B89">
        <v>-9.871172</v>
      </c>
      <c r="C89" t="str">
        <f>IMDIV(COMPLEX(1-1/3*($B89*r0/c0)^2,$B89*r0/c0),COMPLEX(1,1/3*$B89*r0/c0))</f>
        <v>0.999997892737212-2.90328894134609E-003i</v>
      </c>
      <c r="D89">
        <f t="shared" si="4"/>
        <v>-0.3711719999999996</v>
      </c>
      <c r="E89">
        <v>12.221636</v>
      </c>
      <c r="G89">
        <v>-0.734509</v>
      </c>
      <c r="H89">
        <f t="shared" si="5"/>
        <v>8.765491</v>
      </c>
      <c r="I89">
        <v>5.295317</v>
      </c>
      <c r="K89">
        <v>-1.358225</v>
      </c>
      <c r="L89">
        <f t="shared" si="6"/>
        <v>8.141774999999999</v>
      </c>
      <c r="M89">
        <v>9.714209</v>
      </c>
      <c r="O89">
        <v>-0.746361</v>
      </c>
      <c r="P89">
        <f t="shared" si="7"/>
        <v>8.753639</v>
      </c>
      <c r="Q89">
        <v>-2.244096</v>
      </c>
    </row>
    <row r="90" spans="1:17" ht="12.75">
      <c r="A90">
        <v>185</v>
      </c>
      <c r="B90">
        <v>-9.884718</v>
      </c>
      <c r="C90" t="str">
        <f>IMDIV(COMPLEX(1-1/3*($B90*r0/c0)^2,$B90*r0/c0),COMPLEX(1,1/3*$B90*r0/c0))</f>
        <v>0.999997886949752-2.9072730716038E-003i</v>
      </c>
      <c r="D90">
        <f t="shared" si="4"/>
        <v>-0.38471799999999945</v>
      </c>
      <c r="E90">
        <v>11.419204</v>
      </c>
      <c r="G90">
        <v>-0.758071</v>
      </c>
      <c r="H90">
        <f t="shared" si="5"/>
        <v>8.741929</v>
      </c>
      <c r="I90">
        <v>4.205863</v>
      </c>
      <c r="K90">
        <v>-1.382915</v>
      </c>
      <c r="L90">
        <f t="shared" si="6"/>
        <v>8.117085</v>
      </c>
      <c r="M90">
        <v>8.496572</v>
      </c>
      <c r="O90">
        <v>-0.751071</v>
      </c>
      <c r="P90">
        <f t="shared" si="7"/>
        <v>8.748929</v>
      </c>
      <c r="Q90">
        <v>-2.655465</v>
      </c>
    </row>
    <row r="91" spans="1:17" ht="12.75">
      <c r="A91">
        <v>190</v>
      </c>
      <c r="B91">
        <v>-9.854335</v>
      </c>
      <c r="C91" t="str">
        <f>IMDIV(COMPLEX(1-1/3*($B91*r0/c0)^2,$B91*r0/c0),COMPLEX(1,1/3*$B91*r0/c0))</f>
        <v>0.999997899919673-2.89833686689633E-003i</v>
      </c>
      <c r="D91">
        <f t="shared" si="4"/>
        <v>-0.35433500000000073</v>
      </c>
      <c r="E91">
        <v>10.432501</v>
      </c>
      <c r="G91">
        <v>-0.730484</v>
      </c>
      <c r="H91">
        <f t="shared" si="5"/>
        <v>8.769516</v>
      </c>
      <c r="I91">
        <v>3.26487</v>
      </c>
      <c r="K91">
        <v>-1.363192</v>
      </c>
      <c r="L91">
        <f t="shared" si="6"/>
        <v>8.136808</v>
      </c>
      <c r="M91">
        <v>7.715753</v>
      </c>
      <c r="O91">
        <v>-0.748487</v>
      </c>
      <c r="P91">
        <f t="shared" si="7"/>
        <v>8.751513</v>
      </c>
      <c r="Q91">
        <v>-2.984363</v>
      </c>
    </row>
    <row r="92" spans="1:17" ht="12.75">
      <c r="A92">
        <v>195</v>
      </c>
      <c r="B92">
        <v>-9.800475</v>
      </c>
      <c r="C92" t="str">
        <f>IMDIV(COMPLEX(1-1/3*($B92*r0/c0)^2,$B92*r0/c0),COMPLEX(1,1/3*$B92*r0/c0))</f>
        <v>0.99999792281335-2.88249564079645E-003i</v>
      </c>
      <c r="D92">
        <f t="shared" si="4"/>
        <v>-0.3004750000000005</v>
      </c>
      <c r="E92">
        <v>10.137123</v>
      </c>
      <c r="G92">
        <v>-0.681572</v>
      </c>
      <c r="H92">
        <f t="shared" si="5"/>
        <v>8.818428</v>
      </c>
      <c r="I92">
        <v>3.098748</v>
      </c>
      <c r="K92">
        <v>-1.307079</v>
      </c>
      <c r="L92">
        <f t="shared" si="6"/>
        <v>8.192921</v>
      </c>
      <c r="M92">
        <v>7.591196</v>
      </c>
      <c r="O92">
        <v>-0.747437</v>
      </c>
      <c r="P92">
        <f t="shared" si="7"/>
        <v>8.752563</v>
      </c>
      <c r="Q92">
        <v>-3.15721</v>
      </c>
    </row>
    <row r="93" spans="1:17" ht="12.75">
      <c r="A93">
        <v>200</v>
      </c>
      <c r="B93">
        <v>-9.749616</v>
      </c>
      <c r="C93" t="str">
        <f>IMDIV(COMPLEX(1-1/3*($B93*r0/c0)^2,$B93*r0/c0),COMPLEX(1,1/3*$B93*r0/c0))</f>
        <v>0.999997944316247-2.86753706501871E-003i</v>
      </c>
      <c r="D93">
        <f t="shared" si="4"/>
        <v>-0.24961599999999962</v>
      </c>
      <c r="E93">
        <v>10.608556</v>
      </c>
      <c r="G93">
        <v>-0.649291</v>
      </c>
      <c r="H93">
        <f t="shared" si="5"/>
        <v>8.850709</v>
      </c>
      <c r="I93">
        <v>3.70485</v>
      </c>
      <c r="K93">
        <v>-1.254358</v>
      </c>
      <c r="L93">
        <f t="shared" si="6"/>
        <v>8.245642</v>
      </c>
      <c r="M93">
        <v>8.11269</v>
      </c>
      <c r="O93">
        <v>-0.753187</v>
      </c>
      <c r="P93">
        <f t="shared" si="7"/>
        <v>8.746813</v>
      </c>
      <c r="Q93">
        <v>-3.09397</v>
      </c>
    </row>
    <row r="94" spans="1:17" ht="12.75">
      <c r="A94">
        <v>206</v>
      </c>
      <c r="B94">
        <v>-9.721431</v>
      </c>
      <c r="C94" t="str">
        <f>IMDIV(COMPLEX(1-1/3*($B94*r0/c0)^2,$B94*r0/c0),COMPLEX(1,1/3*$B94*r0/c0))</f>
        <v>0.999997956184525-2.8592473336487E-003i</v>
      </c>
      <c r="D94">
        <f t="shared" si="4"/>
        <v>-0.22143100000000082</v>
      </c>
      <c r="E94">
        <v>11.16101</v>
      </c>
      <c r="G94">
        <v>-0.654497</v>
      </c>
      <c r="H94">
        <f t="shared" si="5"/>
        <v>8.845503</v>
      </c>
      <c r="I94">
        <v>4.684354</v>
      </c>
      <c r="K94">
        <v>-1.238525</v>
      </c>
      <c r="L94">
        <f t="shared" si="6"/>
        <v>8.261475</v>
      </c>
      <c r="M94">
        <v>9.339027</v>
      </c>
      <c r="O94">
        <v>-0.773082</v>
      </c>
      <c r="P94">
        <f t="shared" si="7"/>
        <v>8.726918</v>
      </c>
      <c r="Q94">
        <v>-3.091672</v>
      </c>
    </row>
    <row r="95" spans="1:17" ht="12.75">
      <c r="A95">
        <v>212</v>
      </c>
      <c r="B95">
        <v>-9.721529</v>
      </c>
      <c r="C95" t="str">
        <f>IMDIV(COMPLEX(1-1/3*($B95*r0/c0)^2,$B95*r0/c0),COMPLEX(1,1/3*$B95*r0/c0))</f>
        <v>0.999997956143318-2.85927615726647E-003i</v>
      </c>
      <c r="D95">
        <f t="shared" si="4"/>
        <v>-0.2215290000000003</v>
      </c>
      <c r="E95">
        <v>11.80608</v>
      </c>
      <c r="G95">
        <v>-0.69386</v>
      </c>
      <c r="H95">
        <f t="shared" si="5"/>
        <v>8.80614</v>
      </c>
      <c r="I95">
        <v>5.344732</v>
      </c>
      <c r="K95">
        <v>-1.253244</v>
      </c>
      <c r="L95">
        <f t="shared" si="6"/>
        <v>8.246756</v>
      </c>
      <c r="M95">
        <v>10.020425</v>
      </c>
      <c r="O95">
        <v>-0.795948</v>
      </c>
      <c r="P95">
        <f t="shared" si="7"/>
        <v>8.704052</v>
      </c>
      <c r="Q95">
        <v>-3.029872</v>
      </c>
    </row>
    <row r="96" spans="1:17" ht="12.75">
      <c r="A96">
        <v>218</v>
      </c>
      <c r="B96">
        <v>-9.756351</v>
      </c>
      <c r="C96" t="str">
        <f>IMDIV(COMPLEX(1-1/3*($B96*r0/c0)^2,$B96*r0/c0),COMPLEX(1,1/3*$B96*r0/c0))</f>
        <v>0.999997941475154-2.86951795348396E-003i</v>
      </c>
      <c r="D96">
        <f t="shared" si="4"/>
        <v>-0.25635100000000044</v>
      </c>
      <c r="E96">
        <v>11.40174</v>
      </c>
      <c r="G96">
        <v>-0.748155</v>
      </c>
      <c r="H96">
        <f t="shared" si="5"/>
        <v>8.751845</v>
      </c>
      <c r="I96">
        <v>5.096289</v>
      </c>
      <c r="K96">
        <v>-1.29697</v>
      </c>
      <c r="L96">
        <f t="shared" si="6"/>
        <v>8.20303</v>
      </c>
      <c r="M96">
        <v>9.973396</v>
      </c>
      <c r="O96">
        <v>-0.822602</v>
      </c>
      <c r="P96">
        <f t="shared" si="7"/>
        <v>8.677398</v>
      </c>
      <c r="Q96">
        <v>-3.378837</v>
      </c>
    </row>
    <row r="97" spans="1:17" ht="12.75">
      <c r="A97">
        <v>224</v>
      </c>
      <c r="B97">
        <v>-9.778684</v>
      </c>
      <c r="C97" t="str">
        <f>IMDIV(COMPLEX(1-1/3*($B97*r0/c0)^2,$B97*r0/c0),COMPLEX(1,1/3*$B97*r0/c0))</f>
        <v>0.99999793204016-2.87608650322439E-003i</v>
      </c>
      <c r="D97">
        <f t="shared" si="4"/>
        <v>-0.27868400000000015</v>
      </c>
      <c r="E97">
        <v>10.511131</v>
      </c>
      <c r="G97">
        <v>-0.774146</v>
      </c>
      <c r="H97">
        <f t="shared" si="5"/>
        <v>8.725854</v>
      </c>
      <c r="I97">
        <v>4.07214</v>
      </c>
      <c r="K97">
        <v>-1.320096</v>
      </c>
      <c r="L97">
        <f t="shared" si="6"/>
        <v>8.179904</v>
      </c>
      <c r="M97">
        <v>8.970991</v>
      </c>
      <c r="O97">
        <v>-0.838214</v>
      </c>
      <c r="P97">
        <f t="shared" si="7"/>
        <v>8.661786</v>
      </c>
      <c r="Q97">
        <v>-3.833389</v>
      </c>
    </row>
    <row r="98" spans="1:17" ht="12.75">
      <c r="A98">
        <v>230</v>
      </c>
      <c r="B98">
        <v>-9.773057</v>
      </c>
      <c r="C98" t="str">
        <f>IMDIV(COMPLEX(1-1/3*($B98*r0/c0)^2,$B98*r0/c0),COMPLEX(1,1/3*$B98*r0/c0))</f>
        <v>0.999997934419424-2.87443149809364E-003i</v>
      </c>
      <c r="D98">
        <f t="shared" si="4"/>
        <v>-0.27305699999999966</v>
      </c>
      <c r="E98">
        <v>9.545048</v>
      </c>
      <c r="G98">
        <v>-0.749002</v>
      </c>
      <c r="H98">
        <f t="shared" si="5"/>
        <v>8.750998</v>
      </c>
      <c r="I98">
        <v>2.791963</v>
      </c>
      <c r="K98">
        <v>-1.295318</v>
      </c>
      <c r="L98">
        <f t="shared" si="6"/>
        <v>8.204682</v>
      </c>
      <c r="M98">
        <v>7.77615</v>
      </c>
      <c r="O98">
        <v>-0.849386</v>
      </c>
      <c r="P98">
        <f t="shared" si="7"/>
        <v>8.650614000000001</v>
      </c>
      <c r="Q98">
        <v>-4.204818</v>
      </c>
    </row>
    <row r="99" spans="1:17" ht="12.75">
      <c r="A99">
        <v>237</v>
      </c>
      <c r="B99">
        <v>-9.729141</v>
      </c>
      <c r="C99" t="str">
        <f>IMDIV(COMPLEX(1-1/3*($B99*r0/c0)^2,$B99*r0/c0),COMPLEX(1,1/3*$B99*r0/c0))</f>
        <v>0.999997952941375-2.861514987665E-003i</v>
      </c>
      <c r="D99">
        <f t="shared" si="4"/>
        <v>-0.22914100000000026</v>
      </c>
      <c r="E99">
        <v>9.019264</v>
      </c>
      <c r="G99">
        <v>-0.697582</v>
      </c>
      <c r="H99">
        <f t="shared" si="5"/>
        <v>8.802418</v>
      </c>
      <c r="I99">
        <v>2.239818</v>
      </c>
      <c r="K99">
        <v>-1.231978</v>
      </c>
      <c r="L99">
        <f t="shared" si="6"/>
        <v>8.268022</v>
      </c>
      <c r="M99">
        <v>7.260909</v>
      </c>
      <c r="O99">
        <v>-0.860608</v>
      </c>
      <c r="P99">
        <f t="shared" si="7"/>
        <v>8.639392</v>
      </c>
      <c r="Q99">
        <v>-4.458139</v>
      </c>
    </row>
    <row r="100" spans="1:17" ht="12.75">
      <c r="A100">
        <v>244</v>
      </c>
      <c r="B100">
        <v>-9.687027</v>
      </c>
      <c r="C100" t="str">
        <f>IMDIV(COMPLEX(1-1/3*($B100*r0/c0)^2,$B100*r0/c0),COMPLEX(1,1/3*$B100*r0/c0))</f>
        <v>0.999997970624964-2.84912847920746E-003i</v>
      </c>
      <c r="D100">
        <f t="shared" si="4"/>
        <v>-0.1870270000000005</v>
      </c>
      <c r="E100">
        <v>9.384684</v>
      </c>
      <c r="G100">
        <v>-0.66249</v>
      </c>
      <c r="H100">
        <f t="shared" si="5"/>
        <v>8.83751</v>
      </c>
      <c r="I100">
        <v>2.761726</v>
      </c>
      <c r="K100">
        <v>-1.174062</v>
      </c>
      <c r="L100">
        <f t="shared" si="6"/>
        <v>8.325938</v>
      </c>
      <c r="M100">
        <v>7.847572</v>
      </c>
      <c r="O100">
        <v>-0.88154</v>
      </c>
      <c r="P100">
        <f t="shared" si="7"/>
        <v>8.61846</v>
      </c>
      <c r="Q100">
        <v>-4.457721</v>
      </c>
    </row>
    <row r="101" spans="1:17" ht="12.75">
      <c r="A101">
        <v>250</v>
      </c>
      <c r="B101">
        <v>-9.671383</v>
      </c>
      <c r="C101" t="str">
        <f>IMDIV(COMPLEX(1-1/3*($B101*r0/c0)^2,$B101*r0/c0),COMPLEX(1,1/3*$B101*r0/c0))</f>
        <v>0.999997977174309-2.84452728875324E-003i</v>
      </c>
      <c r="D101">
        <f t="shared" si="4"/>
        <v>-0.1713830000000005</v>
      </c>
      <c r="E101">
        <v>10.090641</v>
      </c>
      <c r="G101">
        <v>-0.676982</v>
      </c>
      <c r="H101">
        <f t="shared" si="5"/>
        <v>8.823018</v>
      </c>
      <c r="I101">
        <v>3.721802</v>
      </c>
      <c r="K101">
        <v>-1.15533</v>
      </c>
      <c r="L101">
        <f t="shared" si="6"/>
        <v>8.34467</v>
      </c>
      <c r="M101">
        <v>8.904873</v>
      </c>
      <c r="O101">
        <v>-0.91462</v>
      </c>
      <c r="P101">
        <f t="shared" si="7"/>
        <v>8.58538</v>
      </c>
      <c r="Q101">
        <v>-4.372634</v>
      </c>
    </row>
    <row r="102" spans="1:17" ht="12.75">
      <c r="A102">
        <v>257</v>
      </c>
      <c r="B102">
        <v>-9.694166</v>
      </c>
      <c r="C102" t="str">
        <f>IMDIV(COMPLEX(1-1/3*($B102*r0/c0)^2,$B102*r0/c0),COMPLEX(1,1/3*$B102*r0/c0))</f>
        <v>0.999997967632711-2.85122819148616E-003i</v>
      </c>
      <c r="D102">
        <f t="shared" si="4"/>
        <v>-0.19416599999999917</v>
      </c>
      <c r="E102">
        <v>10.438111</v>
      </c>
      <c r="G102">
        <v>-0.727392</v>
      </c>
      <c r="H102">
        <f t="shared" si="5"/>
        <v>8.772608</v>
      </c>
      <c r="I102">
        <v>4.149215</v>
      </c>
      <c r="K102">
        <v>-1.176387</v>
      </c>
      <c r="L102">
        <f t="shared" si="6"/>
        <v>8.323613</v>
      </c>
      <c r="M102">
        <v>9.435994</v>
      </c>
      <c r="O102">
        <v>-0.953569</v>
      </c>
      <c r="P102">
        <f t="shared" si="7"/>
        <v>8.546431</v>
      </c>
      <c r="Q102">
        <v>-4.42399</v>
      </c>
    </row>
    <row r="103" spans="1:17" ht="12.75">
      <c r="A103">
        <v>265</v>
      </c>
      <c r="B103">
        <v>-9.715135</v>
      </c>
      <c r="C103" t="str">
        <f>IMDIV(COMPLEX(1-1/3*($B103*r0/c0)^2,$B103*r0/c0),COMPLEX(1,1/3*$B103*r0/c0))</f>
        <v>0.999997958830981-2.8573955632695E-003i</v>
      </c>
      <c r="D103">
        <f t="shared" si="4"/>
        <v>-0.21513500000000008</v>
      </c>
      <c r="E103">
        <v>9.879683</v>
      </c>
      <c r="G103">
        <v>-0.7532</v>
      </c>
      <c r="H103">
        <f t="shared" si="5"/>
        <v>8.7468</v>
      </c>
      <c r="I103">
        <v>3.364259</v>
      </c>
      <c r="K103">
        <v>-1.190879</v>
      </c>
      <c r="L103">
        <f t="shared" si="6"/>
        <v>8.309121</v>
      </c>
      <c r="M103">
        <v>8.750208</v>
      </c>
      <c r="O103">
        <v>-0.983613</v>
      </c>
      <c r="P103">
        <f t="shared" si="7"/>
        <v>8.516387</v>
      </c>
      <c r="Q103">
        <v>-4.7525</v>
      </c>
    </row>
    <row r="104" spans="1:17" ht="12.75">
      <c r="A104">
        <v>272</v>
      </c>
      <c r="B104">
        <v>-9.701984</v>
      </c>
      <c r="C104" t="str">
        <f>IMDIV(COMPLEX(1-1/3*($B104*r0/c0)^2,$B104*r0/c0),COMPLEX(1,1/3*$B104*r0/c0))</f>
        <v>0.999997964353333-2.85352761026638E-003i</v>
      </c>
      <c r="D104">
        <f t="shared" si="4"/>
        <v>-0.2019839999999995</v>
      </c>
      <c r="E104">
        <v>8.958556</v>
      </c>
      <c r="G104">
        <v>-0.718096</v>
      </c>
      <c r="H104">
        <f t="shared" si="5"/>
        <v>8.781904</v>
      </c>
      <c r="I104">
        <v>2.211913</v>
      </c>
      <c r="K104">
        <v>-1.150473</v>
      </c>
      <c r="L104">
        <f t="shared" si="6"/>
        <v>8.349527</v>
      </c>
      <c r="M104">
        <v>7.634912</v>
      </c>
      <c r="O104">
        <v>-1.00223</v>
      </c>
      <c r="P104">
        <f t="shared" si="7"/>
        <v>8.49777</v>
      </c>
      <c r="Q104">
        <v>-5.10905</v>
      </c>
    </row>
    <row r="105" spans="1:17" ht="12.75">
      <c r="A105">
        <v>280</v>
      </c>
      <c r="B105">
        <v>-9.649086</v>
      </c>
      <c r="C105" t="str">
        <f>IMDIV(COMPLEX(1-1/3*($B105*r0/c0)^2,$B105*r0/c0),COMPLEX(1,1/3*$B105*r0/c0))</f>
        <v>0.999997986490632-2.83796932772427E-003i</v>
      </c>
      <c r="D105">
        <f t="shared" si="4"/>
        <v>-0.1490860000000005</v>
      </c>
      <c r="E105">
        <v>8.359562</v>
      </c>
      <c r="G105">
        <v>-0.651549</v>
      </c>
      <c r="H105">
        <f t="shared" si="5"/>
        <v>8.848451</v>
      </c>
      <c r="I105">
        <v>1.539256</v>
      </c>
      <c r="K105">
        <v>-1.066617</v>
      </c>
      <c r="L105">
        <f t="shared" si="6"/>
        <v>8.433383</v>
      </c>
      <c r="M105">
        <v>6.968694</v>
      </c>
      <c r="O105">
        <v>-1.021733</v>
      </c>
      <c r="P105">
        <f t="shared" si="7"/>
        <v>8.478267</v>
      </c>
      <c r="Q105">
        <v>-5.31909</v>
      </c>
    </row>
    <row r="106" spans="1:17" ht="12.75">
      <c r="A106">
        <v>290</v>
      </c>
      <c r="B106">
        <v>-9.608936</v>
      </c>
      <c r="C106" t="str">
        <f>IMDIV(COMPLEX(1-1/3*($B106*r0/c0)^2,$B106*r0/c0),COMPLEX(1,1/3*$B106*r0/c0))</f>
        <v>0.999998003212226-2.82616046867734E-003i</v>
      </c>
      <c r="D106">
        <f t="shared" si="4"/>
        <v>-0.10893599999999992</v>
      </c>
      <c r="E106">
        <v>8.799753</v>
      </c>
      <c r="G106">
        <v>-0.624457</v>
      </c>
      <c r="H106">
        <f t="shared" si="5"/>
        <v>8.875543</v>
      </c>
      <c r="I106">
        <v>2.372551</v>
      </c>
      <c r="K106">
        <v>-0.999806</v>
      </c>
      <c r="L106">
        <f t="shared" si="6"/>
        <v>8.500194</v>
      </c>
      <c r="M106">
        <v>7.783411</v>
      </c>
      <c r="O106">
        <v>-1.056083</v>
      </c>
      <c r="P106">
        <f t="shared" si="7"/>
        <v>8.443916999999999</v>
      </c>
      <c r="Q106">
        <v>-5.148546</v>
      </c>
    </row>
    <row r="107" spans="1:17" ht="12.75">
      <c r="A107">
        <v>300</v>
      </c>
      <c r="B107">
        <v>-9.615812</v>
      </c>
      <c r="C107" t="str">
        <f>IMDIV(COMPLEX(1-1/3*($B107*r0/c0)^2,$B107*r0/c0),COMPLEX(1,1/3*$B107*r0/c0))</f>
        <v>0.999998000353471-2.82818282768016E-003i</v>
      </c>
      <c r="D107">
        <f t="shared" si="4"/>
        <v>-0.11581200000000003</v>
      </c>
      <c r="E107">
        <v>9.463011</v>
      </c>
      <c r="G107">
        <v>-0.649322</v>
      </c>
      <c r="H107">
        <f t="shared" si="5"/>
        <v>8.850678</v>
      </c>
      <c r="I107">
        <v>3.040913</v>
      </c>
      <c r="K107">
        <v>-0.990139</v>
      </c>
      <c r="L107">
        <f t="shared" si="6"/>
        <v>8.509861</v>
      </c>
      <c r="M107">
        <v>8.562158</v>
      </c>
      <c r="O107">
        <v>-1.098543</v>
      </c>
      <c r="P107">
        <f t="shared" si="7"/>
        <v>8.401457</v>
      </c>
      <c r="Q107">
        <v>-5.046636</v>
      </c>
    </row>
    <row r="108" spans="1:17" ht="12.75">
      <c r="A108">
        <v>307</v>
      </c>
      <c r="B108">
        <v>-9.645986</v>
      </c>
      <c r="C108" t="str">
        <f>IMDIV(COMPLEX(1-1/3*($B108*r0/c0)^2,$B108*r0/c0),COMPLEX(1,1/3*$B108*r0/c0))</f>
        <v>0.999997987784198-2.83705756026551E-003i</v>
      </c>
      <c r="D108">
        <f t="shared" si="4"/>
        <v>-0.14598600000000062</v>
      </c>
      <c r="E108">
        <v>9.071362</v>
      </c>
      <c r="G108">
        <v>-0.677298</v>
      </c>
      <c r="H108">
        <f t="shared" si="5"/>
        <v>8.822702</v>
      </c>
      <c r="I108">
        <v>2.479369</v>
      </c>
      <c r="K108">
        <v>-0.998321</v>
      </c>
      <c r="L108">
        <f t="shared" si="6"/>
        <v>8.501679</v>
      </c>
      <c r="M108">
        <v>8.043139</v>
      </c>
      <c r="O108">
        <v>-1.136152</v>
      </c>
      <c r="P108">
        <f t="shared" si="7"/>
        <v>8.363848</v>
      </c>
      <c r="Q108">
        <v>-5.169905</v>
      </c>
    </row>
    <row r="109" spans="1:17" ht="12.75">
      <c r="A109">
        <v>315</v>
      </c>
      <c r="B109">
        <v>-9.647223</v>
      </c>
      <c r="C109" t="str">
        <f>IMDIV(COMPLEX(1-1/3*($B109*r0/c0)^2,$B109*r0/c0),COMPLEX(1,1/3*$B109*r0/c0))</f>
        <v>0.999997987268074-2.8374213848932E-003i</v>
      </c>
      <c r="D109">
        <f t="shared" si="4"/>
        <v>-0.14722300000000033</v>
      </c>
      <c r="E109">
        <v>8.109348</v>
      </c>
      <c r="G109">
        <v>-0.645672</v>
      </c>
      <c r="H109">
        <f t="shared" si="5"/>
        <v>8.854328</v>
      </c>
      <c r="I109">
        <v>1.205948</v>
      </c>
      <c r="K109">
        <v>-0.959531</v>
      </c>
      <c r="L109">
        <f t="shared" si="6"/>
        <v>8.540469</v>
      </c>
      <c r="M109">
        <v>6.772753</v>
      </c>
      <c r="O109">
        <v>-1.155857</v>
      </c>
      <c r="P109">
        <f t="shared" si="7"/>
        <v>8.344143</v>
      </c>
      <c r="Q109">
        <v>-5.412366</v>
      </c>
    </row>
    <row r="110" spans="1:17" ht="12.75">
      <c r="A110">
        <v>325</v>
      </c>
      <c r="B110">
        <v>-9.617379</v>
      </c>
      <c r="C110" t="str">
        <f>IMDIV(COMPLEX(1-1/3*($B110*r0/c0)^2,$B110*r0/c0),COMPLEX(1,1/3*$B110*r0/c0))</f>
        <v>0.999997999701691-2.82864371141573E-003i</v>
      </c>
      <c r="D110">
        <f t="shared" si="4"/>
        <v>-0.11737899999999968</v>
      </c>
      <c r="E110">
        <v>7.65454</v>
      </c>
      <c r="G110">
        <v>-0.58562</v>
      </c>
      <c r="H110">
        <f t="shared" si="5"/>
        <v>8.91438</v>
      </c>
      <c r="I110">
        <v>0.467963</v>
      </c>
      <c r="K110">
        <v>-0.882418</v>
      </c>
      <c r="L110">
        <f t="shared" si="6"/>
        <v>8.617582</v>
      </c>
      <c r="M110">
        <v>6.079432</v>
      </c>
      <c r="O110">
        <v>-1.171605</v>
      </c>
      <c r="P110">
        <f t="shared" si="7"/>
        <v>8.328395</v>
      </c>
      <c r="Q110">
        <v>-5.500375</v>
      </c>
    </row>
    <row r="111" spans="1:17" ht="12.75">
      <c r="A111">
        <v>335</v>
      </c>
      <c r="B111">
        <v>-9.606315</v>
      </c>
      <c r="C111" t="str">
        <f>IMDIV(COMPLEX(1-1/3*($B111*r0/c0)^2,$B111*r0/c0),COMPLEX(1,1/3*$B111*r0/c0))</f>
        <v>0.99999800430139-2.8253895840161E-003i</v>
      </c>
      <c r="D111">
        <f t="shared" si="4"/>
        <v>-0.10631500000000038</v>
      </c>
      <c r="E111">
        <v>8.243323</v>
      </c>
      <c r="G111">
        <v>-0.582968</v>
      </c>
      <c r="H111">
        <f t="shared" si="5"/>
        <v>8.917032</v>
      </c>
      <c r="I111">
        <v>1.266947</v>
      </c>
      <c r="K111">
        <v>-0.844257</v>
      </c>
      <c r="L111">
        <f t="shared" si="6"/>
        <v>8.655743</v>
      </c>
      <c r="M111">
        <v>6.774588</v>
      </c>
      <c r="O111">
        <v>-1.199402</v>
      </c>
      <c r="P111">
        <f t="shared" si="7"/>
        <v>8.300598</v>
      </c>
      <c r="Q111">
        <v>-5.088615</v>
      </c>
    </row>
    <row r="112" spans="1:17" ht="12.75">
      <c r="A112">
        <v>345</v>
      </c>
      <c r="B112">
        <v>-9.638636</v>
      </c>
      <c r="C112" t="str">
        <f>IMDIV(COMPLEX(1-1/3*($B112*r0/c0)^2,$B112*r0/c0),COMPLEX(1,1/3*$B112*r0/c0))</f>
        <v>0.99999799084954-2.8348957890397E-003i</v>
      </c>
      <c r="D112">
        <f t="shared" si="4"/>
        <v>-0.13863599999999998</v>
      </c>
      <c r="E112">
        <v>8.656019</v>
      </c>
      <c r="G112">
        <v>-0.63504</v>
      </c>
      <c r="H112">
        <f t="shared" si="5"/>
        <v>8.86496</v>
      </c>
      <c r="I112">
        <v>1.57122</v>
      </c>
      <c r="K112">
        <v>-0.867523</v>
      </c>
      <c r="L112">
        <f t="shared" si="6"/>
        <v>8.632477</v>
      </c>
      <c r="M112">
        <v>7.096521</v>
      </c>
      <c r="O112">
        <v>-1.228896</v>
      </c>
      <c r="P112">
        <f t="shared" si="7"/>
        <v>8.271104</v>
      </c>
      <c r="Q112">
        <v>-4.86861</v>
      </c>
    </row>
    <row r="113" spans="1:17" ht="12.75">
      <c r="A113">
        <v>355</v>
      </c>
      <c r="B113">
        <v>-9.665771</v>
      </c>
      <c r="C113" t="str">
        <f>IMDIV(COMPLEX(1-1/3*($B113*r0/c0)^2,$B113*r0/c0),COMPLEX(1,1/3*$B113*r0/c0))</f>
        <v>0.999997979521189-2.84287669551257E-003i</v>
      </c>
      <c r="D113">
        <f t="shared" si="4"/>
        <v>-0.16577099999999945</v>
      </c>
      <c r="E113">
        <v>7.962797</v>
      </c>
      <c r="G113">
        <v>-0.65673</v>
      </c>
      <c r="H113">
        <f t="shared" si="5"/>
        <v>8.84327</v>
      </c>
      <c r="I113">
        <v>0.402405</v>
      </c>
      <c r="K113">
        <v>-0.878131</v>
      </c>
      <c r="L113">
        <f t="shared" si="6"/>
        <v>8.621869</v>
      </c>
      <c r="M113">
        <v>5.943147</v>
      </c>
      <c r="O113">
        <v>-1.237605</v>
      </c>
      <c r="P113">
        <f t="shared" si="7"/>
        <v>8.262395</v>
      </c>
      <c r="Q113">
        <v>-4.9497</v>
      </c>
    </row>
    <row r="114" spans="1:17" ht="12.75">
      <c r="A114">
        <v>365</v>
      </c>
      <c r="B114">
        <v>-9.641088</v>
      </c>
      <c r="C114" t="str">
        <f>IMDIV(COMPLEX(1-1/3*($B114*r0/c0)^2,$B114*r0/c0),COMPLEX(1,1/3*$B114*r0/c0))</f>
        <v>0.999997989827185-2.83561696768427E-003i</v>
      </c>
      <c r="D114">
        <f t="shared" si="4"/>
        <v>-0.14108799999999988</v>
      </c>
      <c r="E114">
        <v>7.379678</v>
      </c>
      <c r="G114">
        <v>-0.612435</v>
      </c>
      <c r="H114">
        <f t="shared" si="5"/>
        <v>8.887565</v>
      </c>
      <c r="I114">
        <v>-0.462443</v>
      </c>
      <c r="K114">
        <v>-0.823351</v>
      </c>
      <c r="L114">
        <f t="shared" si="6"/>
        <v>8.676649</v>
      </c>
      <c r="M114">
        <v>5.043387</v>
      </c>
      <c r="O114">
        <v>-1.226413</v>
      </c>
      <c r="P114">
        <f t="shared" si="7"/>
        <v>8.273587</v>
      </c>
      <c r="Q114">
        <v>-4.956059</v>
      </c>
    </row>
    <row r="115" spans="1:17" ht="12.75">
      <c r="A115">
        <v>375</v>
      </c>
      <c r="B115">
        <v>-9.601847</v>
      </c>
      <c r="C115" t="str">
        <f>IMDIV(COMPLEX(1-1/3*($B115*r0/c0)^2,$B115*r0/c0),COMPLEX(1,1/3*$B115*r0/c0))</f>
        <v>0.999998006157396-2.82407546243701E-003i</v>
      </c>
      <c r="D115">
        <f t="shared" si="4"/>
        <v>-0.10184699999999935</v>
      </c>
      <c r="E115">
        <v>7.8778</v>
      </c>
      <c r="G115">
        <v>-0.592608</v>
      </c>
      <c r="H115">
        <f t="shared" si="5"/>
        <v>8.907392</v>
      </c>
      <c r="I115">
        <v>0.086946</v>
      </c>
      <c r="K115">
        <v>-0.775006</v>
      </c>
      <c r="L115">
        <f t="shared" si="6"/>
        <v>8.724994</v>
      </c>
      <c r="M115">
        <v>5.544474</v>
      </c>
      <c r="O115">
        <v>-1.215649</v>
      </c>
      <c r="P115">
        <f t="shared" si="7"/>
        <v>8.284351000000001</v>
      </c>
      <c r="Q115">
        <v>-4.606145</v>
      </c>
    </row>
    <row r="116" spans="1:17" ht="12.75">
      <c r="A116">
        <v>387</v>
      </c>
      <c r="B116">
        <v>-9.60064</v>
      </c>
      <c r="C116" t="str">
        <f>IMDIV(COMPLEX(1-1/3*($B116*r0/c0)^2,$B116*r0/c0),COMPLEX(1,1/3*$B116*r0/c0))</f>
        <v>0.999998006658635-2.82372046137542E-003i</v>
      </c>
      <c r="D116">
        <f t="shared" si="4"/>
        <v>-0.10064000000000028</v>
      </c>
      <c r="E116">
        <v>8.455207</v>
      </c>
      <c r="G116">
        <v>-0.631515</v>
      </c>
      <c r="H116">
        <f t="shared" si="5"/>
        <v>8.868485</v>
      </c>
      <c r="I116">
        <v>0.735461</v>
      </c>
      <c r="K116">
        <v>-0.778731</v>
      </c>
      <c r="L116">
        <f t="shared" si="6"/>
        <v>8.721269</v>
      </c>
      <c r="M116">
        <v>6.138795</v>
      </c>
      <c r="O116">
        <v>-1.207846</v>
      </c>
      <c r="P116">
        <f t="shared" si="7"/>
        <v>8.292154</v>
      </c>
      <c r="Q116">
        <v>-4.253804</v>
      </c>
    </row>
    <row r="117" spans="1:17" ht="12.75">
      <c r="A117">
        <v>400</v>
      </c>
      <c r="B117">
        <v>-9.606663</v>
      </c>
      <c r="C117" t="str">
        <f>IMDIV(COMPLEX(1-1/3*($B117*r0/c0)^2,$B117*r0/c0),COMPLEX(1,1/3*$B117*r0/c0))</f>
        <v>0.999998004156795-2.82549193726369E-003i</v>
      </c>
      <c r="D117">
        <f t="shared" si="4"/>
        <v>-0.10666299999999929</v>
      </c>
      <c r="E117">
        <v>7.680785</v>
      </c>
      <c r="G117">
        <v>-0.627408</v>
      </c>
      <c r="H117">
        <f t="shared" si="5"/>
        <v>8.872592000000001</v>
      </c>
      <c r="I117">
        <v>-0.487294</v>
      </c>
      <c r="K117">
        <v>-0.765582</v>
      </c>
      <c r="L117">
        <f t="shared" si="6"/>
        <v>8.734418</v>
      </c>
      <c r="M117">
        <v>4.976402</v>
      </c>
      <c r="O117">
        <v>-1.173881</v>
      </c>
      <c r="P117">
        <f t="shared" si="7"/>
        <v>8.326119</v>
      </c>
      <c r="Q117">
        <v>-4.409173</v>
      </c>
    </row>
    <row r="118" spans="1:17" ht="12.75">
      <c r="A118">
        <v>412</v>
      </c>
      <c r="B118">
        <v>-9.559734</v>
      </c>
      <c r="C118" t="str">
        <f>IMDIV(COMPLEX(1-1/3*($B118*r0/c0)^2,$B118*r0/c0),COMPLEX(1,1/3*$B118*r0/c0))</f>
        <v>0.999998023608704-2.81168924908456E-003i</v>
      </c>
      <c r="D118">
        <f t="shared" si="4"/>
        <v>-0.05973400000000062</v>
      </c>
      <c r="E118">
        <v>7.126269</v>
      </c>
      <c r="G118">
        <v>-0.559501</v>
      </c>
      <c r="H118">
        <f t="shared" si="5"/>
        <v>8.940498999999999</v>
      </c>
      <c r="I118">
        <v>-1.181091</v>
      </c>
      <c r="K118">
        <v>-0.686648</v>
      </c>
      <c r="L118">
        <f t="shared" si="6"/>
        <v>8.813352</v>
      </c>
      <c r="M118">
        <v>4.221195</v>
      </c>
      <c r="O118">
        <v>-1.117738</v>
      </c>
      <c r="P118">
        <f t="shared" si="7"/>
        <v>8.382262</v>
      </c>
      <c r="Q118">
        <v>-4.436752</v>
      </c>
    </row>
    <row r="119" spans="1:17" ht="12.75">
      <c r="A119">
        <v>425</v>
      </c>
      <c r="B119">
        <v>-9.539457</v>
      </c>
      <c r="C119" t="str">
        <f>IMDIV(COMPLEX(1-1/3*($B119*r0/c0)^2,$B119*r0/c0),COMPLEX(1,1/3*$B119*r0/c0))</f>
        <v>0.99999803198398-2.80572540791239E-003i</v>
      </c>
      <c r="D119">
        <f t="shared" si="4"/>
        <v>-0.03945700000000052</v>
      </c>
      <c r="E119">
        <v>7.744961</v>
      </c>
      <c r="G119">
        <v>-0.545875</v>
      </c>
      <c r="H119">
        <f t="shared" si="5"/>
        <v>8.954125</v>
      </c>
      <c r="I119">
        <v>-0.482981</v>
      </c>
      <c r="K119">
        <v>-0.644201</v>
      </c>
      <c r="L119">
        <f t="shared" si="6"/>
        <v>8.855799</v>
      </c>
      <c r="M119">
        <v>4.861316</v>
      </c>
      <c r="O119">
        <v>-1.068455</v>
      </c>
      <c r="P119">
        <f t="shared" si="7"/>
        <v>8.431545</v>
      </c>
      <c r="Q119">
        <v>-4.241672</v>
      </c>
    </row>
    <row r="120" spans="1:17" ht="12.75">
      <c r="A120">
        <v>437</v>
      </c>
      <c r="B120">
        <v>-9.57833</v>
      </c>
      <c r="C120" t="str">
        <f>IMDIV(COMPLEX(1-1/3*($B120*r0/c0)^2,$B120*r0/c0),COMPLEX(1,1/3*$B120*r0/c0))</f>
        <v>0.99999801591212-2.81715867709536E-003i</v>
      </c>
      <c r="D120">
        <f t="shared" si="4"/>
        <v>-0.07832999999999934</v>
      </c>
      <c r="E120">
        <v>7.480961</v>
      </c>
      <c r="G120">
        <v>-0.592107</v>
      </c>
      <c r="H120">
        <f t="shared" si="5"/>
        <v>8.907893</v>
      </c>
      <c r="I120">
        <v>-1.109052</v>
      </c>
      <c r="K120">
        <v>-0.667793</v>
      </c>
      <c r="L120">
        <f t="shared" si="6"/>
        <v>8.832207</v>
      </c>
      <c r="M120">
        <v>4.245431</v>
      </c>
      <c r="O120">
        <v>-1.021363</v>
      </c>
      <c r="P120">
        <f t="shared" si="7"/>
        <v>8.478636999999999</v>
      </c>
      <c r="Q120">
        <v>-4.470695</v>
      </c>
    </row>
    <row r="121" spans="1:17" ht="12.75">
      <c r="A121">
        <v>450</v>
      </c>
      <c r="B121">
        <v>-9.596146</v>
      </c>
      <c r="C121" t="str">
        <f>IMDIV(COMPLEX(1-1/3*($B121*r0/c0)^2,$B121*r0/c0),COMPLEX(1,1/3*$B121*r0/c0))</f>
        <v>0.999998008524337-2.8223986927193E-003i</v>
      </c>
      <c r="D121">
        <f t="shared" si="4"/>
        <v>-0.09614599999999918</v>
      </c>
      <c r="E121">
        <v>6.669127</v>
      </c>
      <c r="G121">
        <v>-0.579217</v>
      </c>
      <c r="H121">
        <f t="shared" si="5"/>
        <v>8.920783</v>
      </c>
      <c r="I121">
        <v>-2.345912</v>
      </c>
      <c r="K121">
        <v>-0.653559</v>
      </c>
      <c r="L121">
        <f t="shared" si="6"/>
        <v>8.846441</v>
      </c>
      <c r="M121">
        <v>2.972724</v>
      </c>
      <c r="O121">
        <v>-0.952939</v>
      </c>
      <c r="P121">
        <f t="shared" si="7"/>
        <v>8.547061</v>
      </c>
      <c r="Q121">
        <v>-4.925167</v>
      </c>
    </row>
    <row r="122" spans="1:17" ht="12.75">
      <c r="A122">
        <v>462</v>
      </c>
      <c r="B122">
        <v>-9.581371</v>
      </c>
      <c r="C122" t="str">
        <f>IMDIV(COMPLEX(1-1/3*($B122*r0/c0)^2,$B122*r0/c0),COMPLEX(1,1/3*$B122*r0/c0))</f>
        <v>0.999998014652077-2.8180530915228E-003i</v>
      </c>
      <c r="D122">
        <f t="shared" si="4"/>
        <v>-0.08137100000000075</v>
      </c>
      <c r="E122">
        <v>7.055591</v>
      </c>
      <c r="G122">
        <v>-0.564819</v>
      </c>
      <c r="H122">
        <f t="shared" si="5"/>
        <v>8.935181</v>
      </c>
      <c r="I122">
        <v>-2.063196</v>
      </c>
      <c r="K122">
        <v>-0.623959</v>
      </c>
      <c r="L122">
        <f t="shared" si="6"/>
        <v>8.876041</v>
      </c>
      <c r="M122">
        <v>3.194958</v>
      </c>
      <c r="O122">
        <v>-0.890339</v>
      </c>
      <c r="P122">
        <f t="shared" si="7"/>
        <v>8.609661</v>
      </c>
      <c r="Q122">
        <v>-5.123363</v>
      </c>
    </row>
    <row r="123" spans="1:17" ht="12.75">
      <c r="A123">
        <v>475</v>
      </c>
      <c r="B123">
        <v>-9.604764</v>
      </c>
      <c r="C123" t="str">
        <f>IMDIV(COMPLEX(1-1/3*($B123*r0/c0)^2,$B123*r0/c0),COMPLEX(1,1/3*$B123*r0/c0))</f>
        <v>0.999998004945773-2.82493340618015E-003i</v>
      </c>
      <c r="D123">
        <f t="shared" si="4"/>
        <v>-0.10476399999999941</v>
      </c>
      <c r="E123">
        <v>7.694983</v>
      </c>
      <c r="G123">
        <v>-0.628284</v>
      </c>
      <c r="H123">
        <f t="shared" si="5"/>
        <v>8.871716</v>
      </c>
      <c r="I123">
        <v>-1.663132</v>
      </c>
      <c r="K123">
        <v>-0.662768</v>
      </c>
      <c r="L123">
        <f t="shared" si="6"/>
        <v>8.837232</v>
      </c>
      <c r="M123">
        <v>3.588416</v>
      </c>
      <c r="O123">
        <v>-0.850452</v>
      </c>
      <c r="P123">
        <f t="shared" si="7"/>
        <v>8.649548</v>
      </c>
      <c r="Q123">
        <v>-5.464353</v>
      </c>
    </row>
    <row r="124" spans="1:17" ht="12.75">
      <c r="A124">
        <v>487</v>
      </c>
      <c r="B124">
        <v>-9.611186</v>
      </c>
      <c r="C124" t="str">
        <f>IMDIV(COMPLEX(1-1/3*($B124*r0/c0)^2,$B124*r0/c0),COMPLEX(1,1/3*$B124*r0/c0))</f>
        <v>0.999998002276994-2.8268222353658E-003i</v>
      </c>
      <c r="D124">
        <f t="shared" si="4"/>
        <v>-0.11118600000000001</v>
      </c>
      <c r="E124">
        <v>7.147245</v>
      </c>
      <c r="G124">
        <v>-0.630713</v>
      </c>
      <c r="H124">
        <f t="shared" si="5"/>
        <v>8.869287</v>
      </c>
      <c r="I124">
        <v>-2.630107</v>
      </c>
      <c r="K124">
        <v>-0.663535</v>
      </c>
      <c r="L124">
        <f t="shared" si="6"/>
        <v>8.836465</v>
      </c>
      <c r="M124">
        <v>2.637075</v>
      </c>
      <c r="O124">
        <v>-0.807802</v>
      </c>
      <c r="P124">
        <f t="shared" si="7"/>
        <v>8.692198</v>
      </c>
      <c r="Q124">
        <v>-6.146869</v>
      </c>
    </row>
    <row r="125" spans="1:17" ht="12.75">
      <c r="A125">
        <v>500</v>
      </c>
      <c r="B125">
        <v>-9.552502</v>
      </c>
      <c r="C125" t="str">
        <f>IMDIV(COMPLEX(1-1/3*($B125*r0/c0)^2,$B125*r0/c0),COMPLEX(1,1/3*$B125*r0/c0))</f>
        <v>0.999998026597872-2.80956218395997E-003i</v>
      </c>
      <c r="D125">
        <f t="shared" si="4"/>
        <v>-0.05250200000000049</v>
      </c>
      <c r="E125">
        <v>7.028414</v>
      </c>
      <c r="G125">
        <v>-0.577206</v>
      </c>
      <c r="H125">
        <f t="shared" si="5"/>
        <v>8.922794</v>
      </c>
      <c r="I125">
        <v>-2.852961</v>
      </c>
      <c r="K125">
        <v>-0.599749</v>
      </c>
      <c r="L125">
        <f t="shared" si="6"/>
        <v>8.900251</v>
      </c>
      <c r="M125">
        <v>2.365608</v>
      </c>
      <c r="O125">
        <v>-0.775389</v>
      </c>
      <c r="P125">
        <f t="shared" si="7"/>
        <v>8.724611</v>
      </c>
      <c r="Q125">
        <v>-6.701062</v>
      </c>
    </row>
    <row r="126" spans="1:17" ht="12.75">
      <c r="A126">
        <v>515</v>
      </c>
      <c r="B126">
        <v>-9.533537</v>
      </c>
      <c r="C126" t="str">
        <f>IMDIV(COMPLEX(1-1/3*($B126*r0/c0)^2,$B126*r0/c0),COMPLEX(1,1/3*$B126*r0/c0))</f>
        <v>0.999998034425841-2.80398422630499E-003i</v>
      </c>
      <c r="D126">
        <f t="shared" si="4"/>
        <v>-0.033537000000000816</v>
      </c>
      <c r="E126">
        <v>7.685075</v>
      </c>
      <c r="G126">
        <v>-0.591731</v>
      </c>
      <c r="H126">
        <f t="shared" si="5"/>
        <v>8.908269</v>
      </c>
      <c r="I126">
        <v>-2.186682</v>
      </c>
      <c r="K126">
        <v>-0.590461</v>
      </c>
      <c r="L126">
        <f t="shared" si="6"/>
        <v>8.909539</v>
      </c>
      <c r="M126">
        <v>3.002198</v>
      </c>
      <c r="O126">
        <v>-0.779508</v>
      </c>
      <c r="P126">
        <f t="shared" si="7"/>
        <v>8.720492</v>
      </c>
      <c r="Q126">
        <v>-7.19823</v>
      </c>
    </row>
    <row r="127" spans="1:17" ht="12.75">
      <c r="A127">
        <v>530</v>
      </c>
      <c r="B127">
        <v>-9.531577</v>
      </c>
      <c r="C127" t="str">
        <f>IMDIV(COMPLEX(1-1/3*($B127*r0/c0)^2,$B127*r0/c0),COMPLEX(1,1/3*$B127*r0/c0))</f>
        <v>0.999998035233961-2.80340775401747E-003i</v>
      </c>
      <c r="D127">
        <f t="shared" si="4"/>
        <v>-0.03157700000000041</v>
      </c>
      <c r="E127">
        <v>6.816221</v>
      </c>
      <c r="G127">
        <v>-0.559864</v>
      </c>
      <c r="H127">
        <f t="shared" si="5"/>
        <v>8.940136</v>
      </c>
      <c r="I127">
        <v>-3.403035</v>
      </c>
      <c r="K127">
        <v>-0.556265</v>
      </c>
      <c r="L127">
        <f t="shared" si="6"/>
        <v>8.943735</v>
      </c>
      <c r="M127">
        <v>1.788827</v>
      </c>
      <c r="O127">
        <v>-0.785112</v>
      </c>
      <c r="P127">
        <f t="shared" si="7"/>
        <v>8.714888</v>
      </c>
      <c r="Q127">
        <v>-8.051843</v>
      </c>
    </row>
    <row r="128" spans="1:17" ht="12.75">
      <c r="A128">
        <v>545</v>
      </c>
      <c r="B128">
        <v>-9.522522</v>
      </c>
      <c r="C128" t="str">
        <f>IMDIV(COMPLEX(1-1/3*($B128*r0/c0)^2,$B128*r0/c0),COMPLEX(1,1/3*$B128*r0/c0))</f>
        <v>0.999998038965238-2.80074451088186E-003i</v>
      </c>
      <c r="D128">
        <f t="shared" si="4"/>
        <v>-0.022522000000000375</v>
      </c>
      <c r="E128">
        <v>6.457887</v>
      </c>
      <c r="G128">
        <v>-0.53</v>
      </c>
      <c r="H128">
        <f t="shared" si="5"/>
        <v>8.97</v>
      </c>
      <c r="I128">
        <v>-3.880805</v>
      </c>
      <c r="K128">
        <v>-0.516192</v>
      </c>
      <c r="L128">
        <f t="shared" si="6"/>
        <v>8.983808</v>
      </c>
      <c r="M128">
        <v>1.237764</v>
      </c>
      <c r="O128">
        <v>-0.812315</v>
      </c>
      <c r="P128">
        <f t="shared" si="7"/>
        <v>8.687685</v>
      </c>
      <c r="Q128">
        <v>-8.651225</v>
      </c>
    </row>
    <row r="129" spans="1:17" ht="12.75">
      <c r="A129">
        <v>560</v>
      </c>
      <c r="B129">
        <v>-9.588704</v>
      </c>
      <c r="C129" t="str">
        <f>IMDIV(COMPLEX(1-1/3*($B129*r0/c0)^2,$B129*r0/c0),COMPLEX(1,1/3*$B129*r0/c0))</f>
        <v>0.99999801161199-2.82020986265648E-003i</v>
      </c>
      <c r="D129">
        <f t="shared" si="4"/>
        <v>-0.0887039999999999</v>
      </c>
      <c r="E129">
        <v>6.936235</v>
      </c>
      <c r="G129">
        <v>-0.610685</v>
      </c>
      <c r="H129">
        <f t="shared" si="5"/>
        <v>8.889315</v>
      </c>
      <c r="I129">
        <v>-3.644919</v>
      </c>
      <c r="K129">
        <v>-0.580738</v>
      </c>
      <c r="L129">
        <f t="shared" si="6"/>
        <v>8.919262</v>
      </c>
      <c r="M129">
        <v>1.45348</v>
      </c>
      <c r="O129">
        <v>-0.875375</v>
      </c>
      <c r="P129">
        <f t="shared" si="7"/>
        <v>8.624625</v>
      </c>
      <c r="Q129">
        <v>-9.058658</v>
      </c>
    </row>
    <row r="130" spans="1:17" ht="12.75">
      <c r="A130">
        <v>580</v>
      </c>
      <c r="B130">
        <v>-9.624947</v>
      </c>
      <c r="C130" t="str">
        <f>IMDIV(COMPLEX(1-1/3*($B130*r0/c0)^2,$B130*r0/c0),COMPLEX(1,1/3*$B130*r0/c0))</f>
        <v>0.999997996552353-2.83086960045256E-003i</v>
      </c>
      <c r="D130">
        <f t="shared" si="4"/>
        <v>-0.12494700000000059</v>
      </c>
      <c r="E130">
        <v>6.306606</v>
      </c>
      <c r="G130">
        <v>-0.625742</v>
      </c>
      <c r="H130">
        <f t="shared" si="5"/>
        <v>8.874258</v>
      </c>
      <c r="I130">
        <v>-4.96818</v>
      </c>
      <c r="K130">
        <v>-0.600469</v>
      </c>
      <c r="L130">
        <f t="shared" si="6"/>
        <v>8.899531</v>
      </c>
      <c r="M130">
        <v>0.157545</v>
      </c>
      <c r="O130">
        <v>-0.934142</v>
      </c>
      <c r="P130">
        <f t="shared" si="7"/>
        <v>8.565858</v>
      </c>
      <c r="Q130">
        <v>-9.847144</v>
      </c>
    </row>
    <row r="131" spans="1:17" ht="12.75">
      <c r="A131">
        <v>600</v>
      </c>
      <c r="B131">
        <v>-9.62341</v>
      </c>
      <c r="C131" t="str">
        <f>IMDIV(COMPLEX(1-1/3*($B131*r0/c0)^2,$B131*r0/c0),COMPLEX(1,1/3*$B131*r0/c0))</f>
        <v>0.99999799719216-2.83041754027073E-003i</v>
      </c>
      <c r="D131">
        <f t="shared" si="4"/>
        <v>-0.1234099999999998</v>
      </c>
      <c r="E131">
        <v>7.357656</v>
      </c>
      <c r="G131">
        <v>-0.665686</v>
      </c>
      <c r="H131">
        <f t="shared" si="5"/>
        <v>8.834314</v>
      </c>
      <c r="I131">
        <v>-4.090008</v>
      </c>
      <c r="K131">
        <v>-0.623226</v>
      </c>
      <c r="L131">
        <f t="shared" si="6"/>
        <v>8.876774</v>
      </c>
      <c r="M131">
        <v>1.049733</v>
      </c>
      <c r="O131">
        <v>-1.021701</v>
      </c>
      <c r="P131">
        <f t="shared" si="7"/>
        <v>8.478299</v>
      </c>
      <c r="Q131">
        <v>-9.939585</v>
      </c>
    </row>
    <row r="132" spans="1:17" ht="12.75">
      <c r="A132">
        <v>615</v>
      </c>
      <c r="B132">
        <v>-9.618681</v>
      </c>
      <c r="C132" t="str">
        <f>IMDIV(COMPLEX(1-1/3*($B132*r0/c0)^2,$B132*r0/c0),COMPLEX(1,1/3*$B132*r0/c0))</f>
        <v>0.999997999160054-2.82902665374135E-003i</v>
      </c>
      <c r="D132">
        <f t="shared" si="4"/>
        <v>-0.11868100000000048</v>
      </c>
      <c r="E132">
        <v>7.069346</v>
      </c>
      <c r="G132">
        <v>-0.683374</v>
      </c>
      <c r="H132">
        <f t="shared" si="5"/>
        <v>8.816626</v>
      </c>
      <c r="I132">
        <v>-4.695401</v>
      </c>
      <c r="K132">
        <v>-0.629116</v>
      </c>
      <c r="L132">
        <f t="shared" si="6"/>
        <v>8.870884</v>
      </c>
      <c r="M132">
        <v>0.516215</v>
      </c>
      <c r="O132">
        <v>-1.107868</v>
      </c>
      <c r="P132">
        <f t="shared" si="7"/>
        <v>8.392132</v>
      </c>
      <c r="Q132">
        <v>-10.088653</v>
      </c>
    </row>
    <row r="133" spans="1:17" ht="12.75">
      <c r="A133">
        <v>630</v>
      </c>
      <c r="B133">
        <v>-9.554358</v>
      </c>
      <c r="C133" t="str">
        <f>IMDIV(COMPLEX(1-1/3*($B133*r0/c0)^2,$B133*r0/c0),COMPLEX(1,1/3*$B133*r0/c0))</f>
        <v>0.999998025830956-2.81010806792909E-003i</v>
      </c>
      <c r="D133">
        <f t="shared" si="4"/>
        <v>-0.05435800000000057</v>
      </c>
      <c r="E133">
        <v>6.808573</v>
      </c>
      <c r="G133">
        <v>-0.60491</v>
      </c>
      <c r="H133">
        <f t="shared" si="5"/>
        <v>8.89509</v>
      </c>
      <c r="I133">
        <v>-4.955551</v>
      </c>
      <c r="K133">
        <v>-0.536973</v>
      </c>
      <c r="L133">
        <f t="shared" si="6"/>
        <v>8.963027</v>
      </c>
      <c r="M133">
        <v>0.233197</v>
      </c>
      <c r="O133">
        <v>-1.168203</v>
      </c>
      <c r="P133">
        <f t="shared" si="7"/>
        <v>8.331797</v>
      </c>
      <c r="Q133">
        <v>-9.903226</v>
      </c>
    </row>
    <row r="134" spans="1:17" ht="12.75">
      <c r="A134">
        <v>650</v>
      </c>
      <c r="B134">
        <v>-9.571287</v>
      </c>
      <c r="C134" t="str">
        <f>IMDIV(COMPLEX(1-1/3*($B134*r0/c0)^2,$B134*r0/c0),COMPLEX(1,1/3*$B134*r0/c0))</f>
        <v>0.999998018828864-2.8150872003467E-003i</v>
      </c>
      <c r="D134">
        <f t="shared" si="4"/>
        <v>-0.07128699999999988</v>
      </c>
      <c r="E134">
        <v>6.868094</v>
      </c>
      <c r="G134">
        <v>-0.61041</v>
      </c>
      <c r="H134">
        <f t="shared" si="5"/>
        <v>8.88959</v>
      </c>
      <c r="I134">
        <v>-4.987284</v>
      </c>
      <c r="K134">
        <v>-0.519572</v>
      </c>
      <c r="L134">
        <f t="shared" si="6"/>
        <v>8.980428</v>
      </c>
      <c r="M134">
        <v>0.150327</v>
      </c>
      <c r="O134">
        <v>-1.208572</v>
      </c>
      <c r="P134">
        <f t="shared" si="7"/>
        <v>8.291428</v>
      </c>
      <c r="Q134">
        <v>-9.276636</v>
      </c>
    </row>
    <row r="135" spans="1:17" ht="12.75">
      <c r="A135">
        <v>670</v>
      </c>
      <c r="B135">
        <v>-9.63426</v>
      </c>
      <c r="C135" t="str">
        <f>IMDIV(COMPLEX(1-1/3*($B135*r0/c0)^2,$B135*r0/c0),COMPLEX(1,1/3*$B135*r0/c0))</f>
        <v>0.999997992673456-2.83360872633909E-003i</v>
      </c>
      <c r="D135">
        <f t="shared" si="4"/>
        <v>-0.13425999999999938</v>
      </c>
      <c r="E135">
        <v>5.948009</v>
      </c>
      <c r="G135">
        <v>-0.595301</v>
      </c>
      <c r="H135">
        <f t="shared" si="5"/>
        <v>8.904699</v>
      </c>
      <c r="I135">
        <v>-6.422602</v>
      </c>
      <c r="K135">
        <v>-0.509392</v>
      </c>
      <c r="L135">
        <f t="shared" si="6"/>
        <v>8.990608</v>
      </c>
      <c r="M135">
        <v>-1.374219</v>
      </c>
      <c r="O135">
        <v>-1.161612</v>
      </c>
      <c r="P135">
        <f t="shared" si="7"/>
        <v>8.338388</v>
      </c>
      <c r="Q135">
        <v>-8.781105</v>
      </c>
    </row>
    <row r="136" spans="1:17" ht="12.75">
      <c r="A136">
        <v>690</v>
      </c>
      <c r="B136">
        <v>-9.743193</v>
      </c>
      <c r="C136" t="str">
        <f>IMDIV(COMPLEX(1-1/3*($B136*r0/c0)^2,$B136*r0/c0),COMPLEX(1,1/3*$B136*r0/c0))</f>
        <v>0.999997947023899-2.86564794155035E-003i</v>
      </c>
      <c r="D136">
        <f t="shared" si="4"/>
        <v>-0.24319299999999977</v>
      </c>
      <c r="E136">
        <v>6.902775</v>
      </c>
      <c r="G136">
        <v>-0.711332</v>
      </c>
      <c r="H136">
        <f t="shared" si="5"/>
        <v>8.788668</v>
      </c>
      <c r="I136">
        <v>-6.057706</v>
      </c>
      <c r="K136">
        <v>-0.621702</v>
      </c>
      <c r="L136">
        <f t="shared" si="6"/>
        <v>8.878298000000001</v>
      </c>
      <c r="M136">
        <v>-1.037009</v>
      </c>
      <c r="O136">
        <v>-1.054706</v>
      </c>
      <c r="P136">
        <f t="shared" si="7"/>
        <v>8.445294</v>
      </c>
      <c r="Q136">
        <v>-8.178338</v>
      </c>
    </row>
    <row r="137" spans="1:17" ht="12.75">
      <c r="A137">
        <v>710</v>
      </c>
      <c r="B137">
        <v>-9.788732</v>
      </c>
      <c r="C137" t="str">
        <f>IMDIV(COMPLEX(1-1/3*($B137*r0/c0)^2,$B137*r0/c0),COMPLEX(1,1/3*$B137*r0/c0))</f>
        <v>0.999997927788158-2.87904180651858E-003i</v>
      </c>
      <c r="D137">
        <f t="shared" si="4"/>
        <v>-0.28873199999999954</v>
      </c>
      <c r="E137">
        <v>7.008406</v>
      </c>
      <c r="G137">
        <v>-0.75524</v>
      </c>
      <c r="H137">
        <f t="shared" si="5"/>
        <v>8.74476</v>
      </c>
      <c r="I137">
        <v>-6.601075</v>
      </c>
      <c r="K137">
        <v>-0.677096</v>
      </c>
      <c r="L137">
        <f t="shared" si="6"/>
        <v>8.822904</v>
      </c>
      <c r="M137">
        <v>-1.487891</v>
      </c>
      <c r="O137">
        <v>-0.86555</v>
      </c>
      <c r="P137">
        <f t="shared" si="7"/>
        <v>8.63445</v>
      </c>
      <c r="Q137">
        <v>-8.395235</v>
      </c>
    </row>
    <row r="138" spans="1:17" ht="12.75">
      <c r="A138">
        <v>730</v>
      </c>
      <c r="B138">
        <v>-9.737483</v>
      </c>
      <c r="C138" t="str">
        <f>IMDIV(COMPLEX(1-1/3*($B138*r0/c0)^2,$B138*r0/c0),COMPLEX(1,1/3*$B138*r0/c0))</f>
        <v>0.999997949429482-2.86396852461699E-003i</v>
      </c>
      <c r="D138">
        <f t="shared" si="4"/>
        <v>-0.23748299999999922</v>
      </c>
      <c r="E138">
        <v>8.157047</v>
      </c>
      <c r="G138">
        <v>-0.758519</v>
      </c>
      <c r="H138">
        <f t="shared" si="5"/>
        <v>8.741481</v>
      </c>
      <c r="I138">
        <v>-5.552788</v>
      </c>
      <c r="K138">
        <v>-0.661418</v>
      </c>
      <c r="L138">
        <f t="shared" si="6"/>
        <v>8.838582</v>
      </c>
      <c r="M138">
        <v>-0.340557</v>
      </c>
      <c r="O138">
        <v>-0.670261</v>
      </c>
      <c r="P138">
        <f t="shared" si="7"/>
        <v>8.829739</v>
      </c>
      <c r="Q138">
        <v>-8.955875</v>
      </c>
    </row>
    <row r="139" spans="1:17" ht="12.75">
      <c r="A139">
        <v>750</v>
      </c>
      <c r="B139">
        <v>-9.684827</v>
      </c>
      <c r="C139" t="str">
        <f>IMDIV(COMPLEX(1-1/3*($B139*r0/c0)^2,$B139*r0/c0),COMPLEX(1,1/3*$B139*r0/c0))</f>
        <v>0.999997971546632-2.8484814184147E-003i</v>
      </c>
      <c r="D139">
        <f t="shared" si="4"/>
        <v>-0.1848270000000003</v>
      </c>
      <c r="E139">
        <v>7.65004</v>
      </c>
      <c r="G139">
        <v>-0.673452</v>
      </c>
      <c r="H139">
        <f t="shared" si="5"/>
        <v>8.826548</v>
      </c>
      <c r="I139">
        <v>-6.339616</v>
      </c>
      <c r="K139">
        <v>-0.561865</v>
      </c>
      <c r="L139">
        <f t="shared" si="6"/>
        <v>8.938135</v>
      </c>
      <c r="M139">
        <v>-1.076695</v>
      </c>
      <c r="O139">
        <v>-0.500963</v>
      </c>
      <c r="P139">
        <f t="shared" si="7"/>
        <v>8.999037</v>
      </c>
      <c r="Q139">
        <v>-10.350144</v>
      </c>
    </row>
    <row r="140" spans="1:17" ht="12.75">
      <c r="A140">
        <v>775</v>
      </c>
      <c r="B140">
        <v>-9.693929</v>
      </c>
      <c r="C140" t="str">
        <f>IMDIV(COMPLEX(1-1/3*($B140*r0/c0)^2,$B140*r0/c0),COMPLEX(1,1/3*$B140*r0/c0))</f>
        <v>0.999997967732083-2.8511584853913E-003i</v>
      </c>
      <c r="D140">
        <f t="shared" si="4"/>
        <v>-0.19392900000000068</v>
      </c>
      <c r="E140">
        <v>8.023066</v>
      </c>
      <c r="G140">
        <v>-0.654656</v>
      </c>
      <c r="H140">
        <f t="shared" si="5"/>
        <v>8.845344</v>
      </c>
      <c r="I140">
        <v>-6.292059</v>
      </c>
      <c r="K140">
        <v>-0.517101</v>
      </c>
      <c r="L140">
        <f t="shared" si="6"/>
        <v>8.982899</v>
      </c>
      <c r="M140">
        <v>-1.086568</v>
      </c>
      <c r="O140">
        <v>-0.426318</v>
      </c>
      <c r="P140">
        <f t="shared" si="7"/>
        <v>9.073682</v>
      </c>
      <c r="Q140">
        <v>-12.265035</v>
      </c>
    </row>
    <row r="141" spans="1:17" ht="12.75">
      <c r="A141">
        <v>800</v>
      </c>
      <c r="B141">
        <v>-9.747801</v>
      </c>
      <c r="C141" t="str">
        <f>IMDIV(COMPLEX(1-1/3*($B141*r0/c0)^2,$B141*r0/c0),COMPLEX(1,1/3*$B141*r0/c0))</f>
        <v>0.999997945081551-2.86700323984355E-003i</v>
      </c>
      <c r="D141">
        <f t="shared" si="4"/>
        <v>-0.24780100000000083</v>
      </c>
      <c r="E141">
        <v>7.956264</v>
      </c>
      <c r="G141">
        <v>-0.652193</v>
      </c>
      <c r="H141">
        <f t="shared" si="5"/>
        <v>8.847807</v>
      </c>
      <c r="I141">
        <v>-7.178331</v>
      </c>
      <c r="K141">
        <v>-0.511355</v>
      </c>
      <c r="L141">
        <f t="shared" si="6"/>
        <v>8.988645</v>
      </c>
      <c r="M141">
        <v>-1.997641</v>
      </c>
      <c r="O141">
        <v>-0.434797</v>
      </c>
      <c r="P141">
        <f t="shared" si="7"/>
        <v>9.065203</v>
      </c>
      <c r="Q141">
        <v>-14.314352</v>
      </c>
    </row>
    <row r="142" spans="1:17" ht="12.75">
      <c r="A142">
        <v>825</v>
      </c>
      <c r="B142">
        <v>-9.735912</v>
      </c>
      <c r="C142" t="str">
        <f>IMDIV(COMPLEX(1-1/3*($B142*r0/c0)^2,$B142*r0/c0),COMPLEX(1,1/3*$B142*r0/c0))</f>
        <v>0.999997950091087-2.86350646437247E-003i</v>
      </c>
      <c r="D142">
        <f aca="true" t="shared" si="8" ref="D142:D205">B142+9.5</f>
        <v>-0.2359120000000008</v>
      </c>
      <c r="E142">
        <v>8.961082</v>
      </c>
      <c r="G142">
        <v>-0.65488</v>
      </c>
      <c r="H142">
        <f aca="true" t="shared" si="9" ref="H142:H205">G142+9.5</f>
        <v>8.84512</v>
      </c>
      <c r="I142">
        <v>-6.767142</v>
      </c>
      <c r="K142">
        <v>-0.49873</v>
      </c>
      <c r="L142">
        <f aca="true" t="shared" si="10" ref="L142:L205">K142+9.5</f>
        <v>9.00127</v>
      </c>
      <c r="M142">
        <v>-1.49059</v>
      </c>
      <c r="O142">
        <v>-0.536023</v>
      </c>
      <c r="P142">
        <f aca="true" t="shared" si="11" ref="P142:P205">O142+9.5</f>
        <v>8.963977</v>
      </c>
      <c r="Q142">
        <v>-15.787849</v>
      </c>
    </row>
    <row r="143" spans="1:17" ht="12.75">
      <c r="A143">
        <v>850</v>
      </c>
      <c r="B143">
        <v>-9.656015</v>
      </c>
      <c r="C143" t="str">
        <f>IMDIV(COMPLEX(1-1/3*($B143*r0/c0)^2,$B143*r0/c0),COMPLEX(1,1/3*$B143*r0/c0))</f>
        <v>0.999997983597801-2.84000727506028E-003i</v>
      </c>
      <c r="D143">
        <f t="shared" si="8"/>
        <v>-0.15601500000000001</v>
      </c>
      <c r="E143">
        <v>8.636305</v>
      </c>
      <c r="G143">
        <v>-0.533619</v>
      </c>
      <c r="H143">
        <f t="shared" si="9"/>
        <v>8.966381</v>
      </c>
      <c r="I143">
        <v>-7.36966</v>
      </c>
      <c r="K143">
        <v>-0.364413</v>
      </c>
      <c r="L143">
        <f t="shared" si="10"/>
        <v>9.135587</v>
      </c>
      <c r="M143">
        <v>-2.012919</v>
      </c>
      <c r="O143">
        <v>-0.663045</v>
      </c>
      <c r="P143">
        <f t="shared" si="11"/>
        <v>8.836955</v>
      </c>
      <c r="Q143">
        <v>-16.754442</v>
      </c>
    </row>
    <row r="144" spans="1:17" ht="12.75">
      <c r="A144">
        <v>875</v>
      </c>
      <c r="B144">
        <v>-9.646575</v>
      </c>
      <c r="C144" t="str">
        <f>IMDIV(COMPLEX(1-1/3*($B144*r0/c0)^2,$B144*r0/c0),COMPLEX(1,1/3*$B144*r0/c0))</f>
        <v>0.999997987538452-2.83723079608254E-003i</v>
      </c>
      <c r="D144">
        <f t="shared" si="8"/>
        <v>-0.14657500000000034</v>
      </c>
      <c r="E144">
        <v>8.18394</v>
      </c>
      <c r="G144">
        <v>-0.479718</v>
      </c>
      <c r="H144">
        <f t="shared" si="9"/>
        <v>9.020282</v>
      </c>
      <c r="I144">
        <v>-8.660913</v>
      </c>
      <c r="K144">
        <v>-0.279236</v>
      </c>
      <c r="L144">
        <f t="shared" si="10"/>
        <v>9.220764</v>
      </c>
      <c r="M144">
        <v>-3.37229</v>
      </c>
      <c r="O144">
        <v>-0.802108</v>
      </c>
      <c r="P144">
        <f t="shared" si="11"/>
        <v>8.697892</v>
      </c>
      <c r="Q144">
        <v>-17.302483</v>
      </c>
    </row>
    <row r="145" spans="1:17" ht="12.75">
      <c r="A145">
        <v>900</v>
      </c>
      <c r="B145">
        <v>-9.729885</v>
      </c>
      <c r="C145" t="str">
        <f>IMDIV(COMPLEX(1-1/3*($B145*r0/c0)^2,$B145*r0/c0),COMPLEX(1,1/3*$B145*r0/c0))</f>
        <v>0.999997952628281-2.86173381186638E-003i</v>
      </c>
      <c r="D145">
        <f t="shared" si="8"/>
        <v>-0.22988499999999945</v>
      </c>
      <c r="E145">
        <v>8.548985</v>
      </c>
      <c r="G145">
        <v>-0.477</v>
      </c>
      <c r="H145">
        <f t="shared" si="9"/>
        <v>9.023</v>
      </c>
      <c r="I145">
        <v>-9.21615</v>
      </c>
      <c r="K145">
        <v>-0.262422</v>
      </c>
      <c r="L145">
        <f t="shared" si="10"/>
        <v>9.237578</v>
      </c>
      <c r="M145">
        <v>-4.033546</v>
      </c>
      <c r="O145">
        <v>-0.881812</v>
      </c>
      <c r="P145">
        <f t="shared" si="11"/>
        <v>8.618188</v>
      </c>
      <c r="Q145">
        <v>-17.438816</v>
      </c>
    </row>
    <row r="146" spans="1:17" ht="12.75">
      <c r="A146">
        <v>925</v>
      </c>
      <c r="B146">
        <v>-9.851301</v>
      </c>
      <c r="C146" t="str">
        <f>IMDIV(COMPLEX(1-1/3*($B146*r0/c0)^2,$B146*r0/c0),COMPLEX(1,1/3*$B146*r0/c0))</f>
        <v>0.999997901212636-2.897444511145E-003i</v>
      </c>
      <c r="D146">
        <f t="shared" si="8"/>
        <v>-0.3513009999999994</v>
      </c>
      <c r="E146">
        <v>8.868595</v>
      </c>
      <c r="G146">
        <v>-0.554648</v>
      </c>
      <c r="H146">
        <f t="shared" si="9"/>
        <v>8.945352</v>
      </c>
      <c r="I146">
        <v>-10.07138</v>
      </c>
      <c r="K146">
        <v>-0.333756</v>
      </c>
      <c r="L146">
        <f t="shared" si="10"/>
        <v>9.166244</v>
      </c>
      <c r="M146">
        <v>-4.904683</v>
      </c>
      <c r="O146">
        <v>-0.895408</v>
      </c>
      <c r="P146">
        <f t="shared" si="11"/>
        <v>8.604592</v>
      </c>
      <c r="Q146">
        <v>-17.811609</v>
      </c>
    </row>
    <row r="147" spans="1:17" ht="12.75">
      <c r="A147">
        <v>950</v>
      </c>
      <c r="B147">
        <v>-9.868562</v>
      </c>
      <c r="C147" t="str">
        <f>IMDIV(COMPLEX(1-1/3*($B147*r0/c0)^2,$B147*r0/c0),COMPLEX(1,1/3*$B147*r0/c0))</f>
        <v>0.999997893851409-2.90252129186147E-003i</v>
      </c>
      <c r="D147">
        <f t="shared" si="8"/>
        <v>-0.3685620000000007</v>
      </c>
      <c r="E147">
        <v>10.143925</v>
      </c>
      <c r="G147">
        <v>-0.554493</v>
      </c>
      <c r="H147">
        <f t="shared" si="9"/>
        <v>8.945507</v>
      </c>
      <c r="I147">
        <v>-9.864593</v>
      </c>
      <c r="K147">
        <v>-0.320448</v>
      </c>
      <c r="L147">
        <f t="shared" si="10"/>
        <v>9.179552</v>
      </c>
      <c r="M147">
        <v>-4.670335</v>
      </c>
      <c r="O147">
        <v>-0.841297</v>
      </c>
      <c r="P147">
        <f t="shared" si="11"/>
        <v>8.658703</v>
      </c>
      <c r="Q147">
        <v>-18.363241</v>
      </c>
    </row>
    <row r="148" spans="1:17" ht="12.75">
      <c r="A148">
        <v>975</v>
      </c>
      <c r="B148">
        <v>-9.867259</v>
      </c>
      <c r="C148" t="str">
        <f>IMDIV(COMPLEX(1-1/3*($B148*r0/c0)^2,$B148*r0/c0),COMPLEX(1,1/3*$B148*r0/c0))</f>
        <v>0.999997894407544-2.90213805535678E-003i</v>
      </c>
      <c r="D148">
        <f t="shared" si="8"/>
        <v>-0.36725900000000067</v>
      </c>
      <c r="E148">
        <v>10.143659</v>
      </c>
      <c r="G148">
        <v>-0.489406</v>
      </c>
      <c r="H148">
        <f t="shared" si="9"/>
        <v>9.010594</v>
      </c>
      <c r="I148">
        <v>-11.032842</v>
      </c>
      <c r="K148">
        <v>-0.240454</v>
      </c>
      <c r="L148">
        <f t="shared" si="10"/>
        <v>9.259546</v>
      </c>
      <c r="M148">
        <v>-5.869152</v>
      </c>
      <c r="O148">
        <v>-0.745501</v>
      </c>
      <c r="P148">
        <f t="shared" si="11"/>
        <v>8.754499</v>
      </c>
      <c r="Q148">
        <v>-19.596651</v>
      </c>
    </row>
    <row r="149" spans="1:17" ht="12.75">
      <c r="A149">
        <v>1000</v>
      </c>
      <c r="B149">
        <v>-9.949147</v>
      </c>
      <c r="C149" t="str">
        <f>IMDIV(COMPLEX(1-1/3*($B149*r0/c0)^2,$B149*r0/c0),COMPLEX(1,1/3*$B149*r0/c0))</f>
        <v>0.999997859314141-2.92622283794092E-003i</v>
      </c>
      <c r="D149">
        <f t="shared" si="8"/>
        <v>-0.44914699999999996</v>
      </c>
      <c r="E149">
        <v>10.909213</v>
      </c>
      <c r="G149">
        <v>-0.543361</v>
      </c>
      <c r="H149">
        <f t="shared" si="9"/>
        <v>8.956639</v>
      </c>
      <c r="I149">
        <v>-11.913819</v>
      </c>
      <c r="K149">
        <v>-0.276776</v>
      </c>
      <c r="L149">
        <f t="shared" si="10"/>
        <v>9.223224</v>
      </c>
      <c r="M149">
        <v>-6.832652</v>
      </c>
      <c r="O149">
        <v>-0.69222</v>
      </c>
      <c r="P149">
        <f t="shared" si="11"/>
        <v>8.80778</v>
      </c>
      <c r="Q149">
        <v>-21.361408</v>
      </c>
    </row>
    <row r="150" spans="1:17" ht="12.75">
      <c r="A150">
        <v>1030</v>
      </c>
      <c r="B150">
        <v>-9.986221</v>
      </c>
      <c r="C150" t="str">
        <f>IMDIV(COMPLEX(1-1/3*($B150*r0/c0)^2,$B150*r0/c0),COMPLEX(1,1/3*$B150*r0/c0))</f>
        <v>0.999997843330563-2.937126990732E-003i</v>
      </c>
      <c r="D150">
        <f t="shared" si="8"/>
        <v>-0.48622100000000046</v>
      </c>
      <c r="E150">
        <v>12.576936</v>
      </c>
      <c r="G150">
        <v>-0.615707</v>
      </c>
      <c r="H150">
        <f t="shared" si="9"/>
        <v>8.884293</v>
      </c>
      <c r="I150">
        <v>-12.256909</v>
      </c>
      <c r="K150">
        <v>-0.344896</v>
      </c>
      <c r="L150">
        <f t="shared" si="10"/>
        <v>9.155104</v>
      </c>
      <c r="M150">
        <v>-7.277859</v>
      </c>
      <c r="O150">
        <v>-0.737827</v>
      </c>
      <c r="P150">
        <f t="shared" si="11"/>
        <v>8.762173</v>
      </c>
      <c r="Q150">
        <v>-23.952295</v>
      </c>
    </row>
    <row r="151" spans="1:17" ht="12.75">
      <c r="A151">
        <v>1060</v>
      </c>
      <c r="B151">
        <v>-9.884041</v>
      </c>
      <c r="C151" t="str">
        <f>IMDIV(COMPLEX(1-1/3*($B151*r0/c0)^2,$B151*r0/c0),COMPLEX(1,1/3*$B151*r0/c0))</f>
        <v>0.999997887239185-2.90707395332566E-003i</v>
      </c>
      <c r="D151">
        <f t="shared" si="8"/>
        <v>-0.38404099999999985</v>
      </c>
      <c r="E151">
        <v>13.858839</v>
      </c>
      <c r="G151">
        <v>-0.592073</v>
      </c>
      <c r="H151">
        <f t="shared" si="9"/>
        <v>8.907927</v>
      </c>
      <c r="I151">
        <v>-13.102751</v>
      </c>
      <c r="K151">
        <v>-0.317214</v>
      </c>
      <c r="L151">
        <f t="shared" si="10"/>
        <v>9.182786</v>
      </c>
      <c r="M151">
        <v>-8.134242</v>
      </c>
      <c r="O151">
        <v>-0.928606</v>
      </c>
      <c r="P151">
        <f t="shared" si="11"/>
        <v>8.571394</v>
      </c>
      <c r="Q151">
        <v>-26.872288</v>
      </c>
    </row>
    <row r="152" spans="1:17" ht="12.75">
      <c r="A152">
        <v>1090</v>
      </c>
      <c r="B152">
        <v>-9.757623</v>
      </c>
      <c r="C152" t="str">
        <f>IMDIV(COMPLEX(1-1/3*($B152*r0/c0)^2,$B152*r0/c0),COMPLEX(1,1/3*$B152*r0/c0))</f>
        <v>0.999997940938352-2.86989207228637E-003i</v>
      </c>
      <c r="D152">
        <f t="shared" si="8"/>
        <v>-0.2576230000000006</v>
      </c>
      <c r="E152">
        <v>14.678787</v>
      </c>
      <c r="G152">
        <v>-0.590418</v>
      </c>
      <c r="H152">
        <f t="shared" si="9"/>
        <v>8.909582</v>
      </c>
      <c r="I152">
        <v>-14.425425</v>
      </c>
      <c r="K152">
        <v>-0.308713</v>
      </c>
      <c r="L152">
        <f t="shared" si="10"/>
        <v>9.191286999999999</v>
      </c>
      <c r="M152">
        <v>-9.562764</v>
      </c>
      <c r="O152">
        <v>-1.287</v>
      </c>
      <c r="P152">
        <f t="shared" si="11"/>
        <v>8.213000000000001</v>
      </c>
      <c r="Q152">
        <v>-29.460266</v>
      </c>
    </row>
    <row r="153" spans="1:17" ht="12.75">
      <c r="A153">
        <v>1120</v>
      </c>
      <c r="B153">
        <v>-9.712878</v>
      </c>
      <c r="C153" t="str">
        <f>IMDIV(COMPLEX(1-1/3*($B153*r0/c0)^2,$B153*r0/c0),COMPLEX(1,1/3*$B153*r0/c0))</f>
        <v>0.99999795977927-2.85673173770809E-003i</v>
      </c>
      <c r="D153">
        <f t="shared" si="8"/>
        <v>-0.2128779999999999</v>
      </c>
      <c r="E153">
        <v>15.75601</v>
      </c>
      <c r="G153">
        <v>-0.739785</v>
      </c>
      <c r="H153">
        <f t="shared" si="9"/>
        <v>8.760215</v>
      </c>
      <c r="I153">
        <v>-15.585956</v>
      </c>
      <c r="K153">
        <v>-0.468812</v>
      </c>
      <c r="L153">
        <f t="shared" si="10"/>
        <v>9.031188</v>
      </c>
      <c r="M153">
        <v>-10.826797</v>
      </c>
      <c r="O153">
        <v>-1.782616</v>
      </c>
      <c r="P153">
        <f t="shared" si="11"/>
        <v>7.717384</v>
      </c>
      <c r="Q153">
        <v>-31.190874</v>
      </c>
    </row>
    <row r="154" spans="1:17" ht="12.75">
      <c r="A154">
        <v>1150</v>
      </c>
      <c r="B154">
        <v>-9.574384</v>
      </c>
      <c r="C154" t="str">
        <f>IMDIV(COMPLEX(1-1/3*($B154*r0/c0)^2,$B154*r0/c0),COMPLEX(1,1/3*$B154*r0/c0))</f>
        <v>0.999998017546556-2.81599808540743E-003i</v>
      </c>
      <c r="D154">
        <f t="shared" si="8"/>
        <v>-0.07438400000000023</v>
      </c>
      <c r="E154">
        <v>17.178354</v>
      </c>
      <c r="G154">
        <v>-0.936645</v>
      </c>
      <c r="H154">
        <f t="shared" si="9"/>
        <v>8.563355</v>
      </c>
      <c r="I154">
        <v>-16.469166</v>
      </c>
      <c r="K154">
        <v>-0.677915</v>
      </c>
      <c r="L154">
        <f t="shared" si="10"/>
        <v>8.822085</v>
      </c>
      <c r="M154">
        <v>-11.673716</v>
      </c>
      <c r="O154">
        <v>-2.35766</v>
      </c>
      <c r="P154">
        <f t="shared" si="11"/>
        <v>7.14234</v>
      </c>
      <c r="Q154">
        <v>-32.117535</v>
      </c>
    </row>
    <row r="155" spans="1:17" ht="12.75">
      <c r="A155">
        <v>1180</v>
      </c>
      <c r="B155">
        <v>-9.223964</v>
      </c>
      <c r="C155" t="str">
        <f>IMDIV(COMPLEX(1-1/3*($B155*r0/c0)^2,$B155*r0/c0),COMPLEX(1,1/3*$B155*r0/c0))</f>
        <v>0.999998160005292-2.71293308412425E-003i</v>
      </c>
      <c r="D155">
        <f t="shared" si="8"/>
        <v>0.2760359999999995</v>
      </c>
      <c r="E155">
        <v>18.594086</v>
      </c>
      <c r="G155">
        <v>-1.070743</v>
      </c>
      <c r="H155">
        <f t="shared" si="9"/>
        <v>8.429257</v>
      </c>
      <c r="I155">
        <v>-16.966413</v>
      </c>
      <c r="K155">
        <v>-0.790377</v>
      </c>
      <c r="L155">
        <f t="shared" si="10"/>
        <v>8.709623</v>
      </c>
      <c r="M155">
        <v>-12.048665</v>
      </c>
      <c r="O155">
        <v>-2.955345</v>
      </c>
      <c r="P155">
        <f t="shared" si="11"/>
        <v>6.5446550000000006</v>
      </c>
      <c r="Q155">
        <v>-32.065544</v>
      </c>
    </row>
    <row r="156" spans="1:17" ht="12.75">
      <c r="A156">
        <v>1210</v>
      </c>
      <c r="B156">
        <v>-8.926617</v>
      </c>
      <c r="C156" t="str">
        <f>IMDIV(COMPLEX(1-1/3*($B156*r0/c0)^2,$B156*r0/c0),COMPLEX(1,1/3*$B156*r0/c0))</f>
        <v>0.999998276722454-2.62547785044686E-003i</v>
      </c>
      <c r="D156">
        <f t="shared" si="8"/>
        <v>0.5733829999999998</v>
      </c>
      <c r="E156">
        <v>18.882105</v>
      </c>
      <c r="G156">
        <v>-1.279067</v>
      </c>
      <c r="H156">
        <f t="shared" si="9"/>
        <v>8.220933</v>
      </c>
      <c r="I156">
        <v>-17.312069</v>
      </c>
      <c r="K156">
        <v>-0.981175</v>
      </c>
      <c r="L156">
        <f t="shared" si="10"/>
        <v>8.518825</v>
      </c>
      <c r="M156">
        <v>-12.536689</v>
      </c>
      <c r="O156">
        <v>-3.511543</v>
      </c>
      <c r="P156">
        <f t="shared" si="11"/>
        <v>5.988457</v>
      </c>
      <c r="Q156">
        <v>-30.975861</v>
      </c>
    </row>
    <row r="157" spans="1:17" ht="12.75">
      <c r="A157">
        <v>1250</v>
      </c>
      <c r="B157">
        <v>-8.727562</v>
      </c>
      <c r="C157" t="str">
        <f>IMDIV(COMPLEX(1-1/3*($B157*r0/c0)^2,$B157*r0/c0),COMPLEX(1,1/3*$B157*r0/c0))</f>
        <v>0.999998352720307-2.56693211422583E-003i</v>
      </c>
      <c r="D157">
        <f t="shared" si="8"/>
        <v>0.7724379999999993</v>
      </c>
      <c r="E157">
        <v>18.673758</v>
      </c>
      <c r="G157">
        <v>-1.5496</v>
      </c>
      <c r="H157">
        <f t="shared" si="9"/>
        <v>7.9504</v>
      </c>
      <c r="I157">
        <v>-17.380245</v>
      </c>
      <c r="K157">
        <v>-1.283418</v>
      </c>
      <c r="L157">
        <f t="shared" si="10"/>
        <v>8.216582</v>
      </c>
      <c r="M157">
        <v>-12.927069</v>
      </c>
      <c r="O157">
        <v>-3.941202</v>
      </c>
      <c r="P157">
        <f t="shared" si="11"/>
        <v>5.5587979999999995</v>
      </c>
      <c r="Q157">
        <v>-28.175238</v>
      </c>
    </row>
    <row r="158" spans="1:17" ht="12.75">
      <c r="A158">
        <v>1300</v>
      </c>
      <c r="B158">
        <v>-8.455197</v>
      </c>
      <c r="C158" t="str">
        <f>IMDIV(COMPLEX(1-1/3*($B158*r0/c0)^2,$B158*r0/c0),COMPLEX(1,1/3*$B158*r0/c0))</f>
        <v>0.999998453930671-2.48682456945894E-003i</v>
      </c>
      <c r="D158">
        <f t="shared" si="8"/>
        <v>1.044803</v>
      </c>
      <c r="E158">
        <v>18.205488</v>
      </c>
      <c r="G158">
        <v>-1.676324</v>
      </c>
      <c r="H158">
        <f t="shared" si="9"/>
        <v>7.823676</v>
      </c>
      <c r="I158">
        <v>-16.375996</v>
      </c>
      <c r="K158">
        <v>-1.442919</v>
      </c>
      <c r="L158">
        <f t="shared" si="10"/>
        <v>8.057081</v>
      </c>
      <c r="M158">
        <v>-11.762889</v>
      </c>
      <c r="O158">
        <v>-4.145818</v>
      </c>
      <c r="P158">
        <f t="shared" si="11"/>
        <v>5.354182</v>
      </c>
      <c r="Q158">
        <v>-23.49424</v>
      </c>
    </row>
    <row r="159" spans="1:17" ht="12.75">
      <c r="A159">
        <v>1330</v>
      </c>
      <c r="B159">
        <v>-8.344503</v>
      </c>
      <c r="C159" t="str">
        <f>IMDIV(COMPLEX(1-1/3*($B159*r0/c0)^2,$B159*r0/c0),COMPLEX(1,1/3*$B159*r0/c0))</f>
        <v>0.999998494147374-2.45426743611643E-003i</v>
      </c>
      <c r="D159">
        <f t="shared" si="8"/>
        <v>1.1554970000000004</v>
      </c>
      <c r="E159">
        <v>17.26841</v>
      </c>
      <c r="G159">
        <v>-1.788196</v>
      </c>
      <c r="H159">
        <f t="shared" si="9"/>
        <v>7.711804</v>
      </c>
      <c r="I159">
        <v>-15.968791</v>
      </c>
      <c r="K159">
        <v>-1.558073</v>
      </c>
      <c r="L159">
        <f t="shared" si="10"/>
        <v>7.941927</v>
      </c>
      <c r="M159">
        <v>-11.271442</v>
      </c>
      <c r="O159">
        <v>-4.073236</v>
      </c>
      <c r="P159">
        <f t="shared" si="11"/>
        <v>5.426764</v>
      </c>
      <c r="Q159">
        <v>-20.835506</v>
      </c>
    </row>
    <row r="160" spans="1:17" ht="12.75">
      <c r="A160">
        <v>1370</v>
      </c>
      <c r="B160">
        <v>-8.291104</v>
      </c>
      <c r="C160" t="str">
        <f>IMDIV(COMPLEX(1-1/3*($B160*r0/c0)^2,$B160*r0/c0),COMPLEX(1,1/3*$B160*r0/c0))</f>
        <v>0.999998513358492-2.43856181263226E-003i</v>
      </c>
      <c r="D160">
        <f t="shared" si="8"/>
        <v>1.2088959999999993</v>
      </c>
      <c r="E160">
        <v>17.475761</v>
      </c>
      <c r="G160">
        <v>-1.881176</v>
      </c>
      <c r="H160">
        <f t="shared" si="9"/>
        <v>7.618824</v>
      </c>
      <c r="I160">
        <v>-14.72694</v>
      </c>
      <c r="K160">
        <v>-1.65242</v>
      </c>
      <c r="L160">
        <f t="shared" si="10"/>
        <v>7.84758</v>
      </c>
      <c r="M160">
        <v>-9.954938</v>
      </c>
      <c r="O160">
        <v>-3.805751</v>
      </c>
      <c r="P160">
        <f t="shared" si="11"/>
        <v>5.694249</v>
      </c>
      <c r="Q160">
        <v>-18.702372</v>
      </c>
    </row>
    <row r="161" spans="1:17" ht="12.75">
      <c r="A161">
        <v>1400</v>
      </c>
      <c r="B161">
        <v>-8.056727</v>
      </c>
      <c r="C161" t="str">
        <f>IMDIV(COMPLEX(1-1/3*($B161*r0/c0)^2,$B161*r0/c0),COMPLEX(1,1/3*$B161*r0/c0))</f>
        <v>0.999998596220614-2.36962725145107E-003i</v>
      </c>
      <c r="D161">
        <f t="shared" si="8"/>
        <v>1.4432729999999996</v>
      </c>
      <c r="E161">
        <v>17.573042</v>
      </c>
      <c r="G161">
        <v>-1.776869</v>
      </c>
      <c r="H161">
        <f t="shared" si="9"/>
        <v>7.723131</v>
      </c>
      <c r="I161">
        <v>-14.023589</v>
      </c>
      <c r="K161">
        <v>-1.531259</v>
      </c>
      <c r="L161">
        <f t="shared" si="10"/>
        <v>7.968741</v>
      </c>
      <c r="M161">
        <v>-9.157666</v>
      </c>
      <c r="O161">
        <v>-3.541157</v>
      </c>
      <c r="P161">
        <f t="shared" si="11"/>
        <v>5.958843</v>
      </c>
      <c r="Q161">
        <v>-18.466864</v>
      </c>
    </row>
    <row r="162" spans="1:17" ht="12.75">
      <c r="A162">
        <v>1450</v>
      </c>
      <c r="B162">
        <v>-7.938652</v>
      </c>
      <c r="C162" t="str">
        <f>IMDIV(COMPLEX(1-1/3*($B162*r0/c0)^2,$B162*r0/c0),COMPLEX(1,1/3*$B162*r0/c0))</f>
        <v>0.999998637065102-2.33489923821557E-003i</v>
      </c>
      <c r="D162">
        <f t="shared" si="8"/>
        <v>1.5613479999999997</v>
      </c>
      <c r="E162">
        <v>16.69137</v>
      </c>
      <c r="G162">
        <v>-1.713438</v>
      </c>
      <c r="H162">
        <f t="shared" si="9"/>
        <v>7.786562</v>
      </c>
      <c r="I162">
        <v>-13.718034</v>
      </c>
      <c r="K162">
        <v>-1.459746</v>
      </c>
      <c r="L162">
        <f t="shared" si="10"/>
        <v>8.040254000000001</v>
      </c>
      <c r="M162">
        <v>-8.996046</v>
      </c>
      <c r="O162">
        <v>-3.445262</v>
      </c>
      <c r="P162">
        <f t="shared" si="11"/>
        <v>6.054738</v>
      </c>
      <c r="Q162">
        <v>-19.427576</v>
      </c>
    </row>
    <row r="163" spans="1:17" ht="12.75">
      <c r="A163">
        <v>1500</v>
      </c>
      <c r="B163">
        <v>-7.782804</v>
      </c>
      <c r="C163" t="str">
        <f>IMDIV(COMPLEX(1-1/3*($B163*r0/c0)^2,$B163*r0/c0),COMPLEX(1,1/3*$B163*r0/c0))</f>
        <v>0.999998690052795-2.28906149927388E-003i</v>
      </c>
      <c r="D163">
        <f t="shared" si="8"/>
        <v>1.7171960000000004</v>
      </c>
      <c r="E163">
        <v>16.930546</v>
      </c>
      <c r="G163">
        <v>-1.618507</v>
      </c>
      <c r="H163">
        <f t="shared" si="9"/>
        <v>7.881493</v>
      </c>
      <c r="I163">
        <v>-12.904211</v>
      </c>
      <c r="K163">
        <v>-1.381375</v>
      </c>
      <c r="L163">
        <f t="shared" si="10"/>
        <v>8.118625</v>
      </c>
      <c r="M163">
        <v>-8.229338</v>
      </c>
      <c r="O163">
        <v>-3.552218</v>
      </c>
      <c r="P163">
        <f t="shared" si="11"/>
        <v>5.947782</v>
      </c>
      <c r="Q163">
        <v>-20.395372</v>
      </c>
    </row>
    <row r="164" spans="1:17" ht="12.75">
      <c r="A164">
        <v>1550</v>
      </c>
      <c r="B164">
        <v>-7.611244</v>
      </c>
      <c r="C164" t="str">
        <f>IMDIV(COMPLEX(1-1/3*($B164*r0/c0)^2,$B164*r0/c0),COMPLEX(1,1/3*$B164*r0/c0))</f>
        <v>0.999998747167763-2.23860257876645E-003i</v>
      </c>
      <c r="D164">
        <f t="shared" si="8"/>
        <v>1.8887559999999999</v>
      </c>
      <c r="E164">
        <v>15.529272</v>
      </c>
      <c r="G164">
        <v>-1.471279</v>
      </c>
      <c r="H164">
        <f t="shared" si="9"/>
        <v>8.028721</v>
      </c>
      <c r="I164">
        <v>-13.747717</v>
      </c>
      <c r="K164">
        <v>-1.233189</v>
      </c>
      <c r="L164">
        <f t="shared" si="10"/>
        <v>8.266811</v>
      </c>
      <c r="M164">
        <v>-9.129406</v>
      </c>
      <c r="O164">
        <v>-3.766767</v>
      </c>
      <c r="P164">
        <f t="shared" si="11"/>
        <v>5.733233</v>
      </c>
      <c r="Q164">
        <v>-19.841217</v>
      </c>
    </row>
    <row r="165" spans="1:17" ht="12.75">
      <c r="A165">
        <v>1600</v>
      </c>
      <c r="B165">
        <v>-7.652367</v>
      </c>
      <c r="C165" t="str">
        <f>IMDIV(COMPLEX(1-1/3*($B165*r0/c0)^2,$B165*r0/c0),COMPLEX(1,1/3*$B165*r0/c0))</f>
        <v>0.999998733593284-2.25069760161897E-003i</v>
      </c>
      <c r="D165">
        <f t="shared" si="8"/>
        <v>1.847633</v>
      </c>
      <c r="E165">
        <v>15.940258</v>
      </c>
      <c r="G165">
        <v>-1.498913</v>
      </c>
      <c r="H165">
        <f t="shared" si="9"/>
        <v>8.001087</v>
      </c>
      <c r="I165">
        <v>-13.77619</v>
      </c>
      <c r="K165">
        <v>-1.280569</v>
      </c>
      <c r="L165">
        <f t="shared" si="10"/>
        <v>8.219431</v>
      </c>
      <c r="M165">
        <v>-9.285034</v>
      </c>
      <c r="O165">
        <v>-3.920054</v>
      </c>
      <c r="P165">
        <f t="shared" si="11"/>
        <v>5.579946</v>
      </c>
      <c r="Q165">
        <v>-17.819117</v>
      </c>
    </row>
    <row r="166" spans="1:17" ht="12.75">
      <c r="A166">
        <v>1650</v>
      </c>
      <c r="B166">
        <v>-7.467884</v>
      </c>
      <c r="C166" t="str">
        <f>IMDIV(COMPLEX(1-1/3*($B166*r0/c0)^2,$B166*r0/c0),COMPLEX(1,1/3*$B166*r0/c0))</f>
        <v>0.999998793918162-2.1964377951293E-003i</v>
      </c>
      <c r="D166">
        <f t="shared" si="8"/>
        <v>2.0321160000000003</v>
      </c>
      <c r="E166">
        <v>16.289843</v>
      </c>
      <c r="G166">
        <v>-1.387745</v>
      </c>
      <c r="H166">
        <f t="shared" si="9"/>
        <v>8.112255</v>
      </c>
      <c r="I166">
        <v>-13.584476</v>
      </c>
      <c r="K166">
        <v>-1.195612</v>
      </c>
      <c r="L166">
        <f t="shared" si="10"/>
        <v>8.304388</v>
      </c>
      <c r="M166">
        <v>-9.074492</v>
      </c>
      <c r="O166">
        <v>-3.85301</v>
      </c>
      <c r="P166">
        <f t="shared" si="11"/>
        <v>5.646990000000001</v>
      </c>
      <c r="Q166">
        <v>-15.50878</v>
      </c>
    </row>
    <row r="167" spans="1:17" ht="12.75">
      <c r="A167">
        <v>1700</v>
      </c>
      <c r="B167">
        <v>-7.209936</v>
      </c>
      <c r="C167" t="str">
        <f>IMDIV(COMPLEX(1-1/3*($B167*r0/c0)^2,$B167*r0/c0),COMPLEX(1,1/3*$B167*r0/c0))</f>
        <v>0.999998875797606-2.12057060373931E-003i</v>
      </c>
      <c r="D167">
        <f t="shared" si="8"/>
        <v>2.290064</v>
      </c>
      <c r="E167">
        <v>15.674509</v>
      </c>
      <c r="G167">
        <v>-1.17436</v>
      </c>
      <c r="H167">
        <f t="shared" si="9"/>
        <v>8.32564</v>
      </c>
      <c r="I167">
        <v>-14.45539</v>
      </c>
      <c r="K167">
        <v>-1.002722</v>
      </c>
      <c r="L167">
        <f t="shared" si="10"/>
        <v>8.497278</v>
      </c>
      <c r="M167">
        <v>-10.0738</v>
      </c>
      <c r="O167">
        <v>-3.50827</v>
      </c>
      <c r="P167">
        <f t="shared" si="11"/>
        <v>5.9917300000000004</v>
      </c>
      <c r="Q167">
        <v>-14.687381</v>
      </c>
    </row>
    <row r="168" spans="1:17" ht="12.75">
      <c r="A168">
        <v>1750</v>
      </c>
      <c r="B168">
        <v>-6.939176</v>
      </c>
      <c r="C168" t="str">
        <f>IMDIV(COMPLEX(1-1/3*($B168*r0/c0)^2,$B168*r0/c0),COMPLEX(1,1/3*$B168*r0/c0))</f>
        <v>0.999998958648067-2.04093518031241E-003i</v>
      </c>
      <c r="D168">
        <f t="shared" si="8"/>
        <v>2.560824</v>
      </c>
      <c r="E168">
        <v>14.629261</v>
      </c>
      <c r="G168">
        <v>-0.971524</v>
      </c>
      <c r="H168">
        <f t="shared" si="9"/>
        <v>8.528476</v>
      </c>
      <c r="I168">
        <v>-15.999812</v>
      </c>
      <c r="K168">
        <v>-0.837106</v>
      </c>
      <c r="L168">
        <f t="shared" si="10"/>
        <v>8.662894</v>
      </c>
      <c r="M168">
        <v>-11.568737</v>
      </c>
      <c r="O168">
        <v>-3.021688</v>
      </c>
      <c r="P168">
        <f t="shared" si="11"/>
        <v>6.478312</v>
      </c>
      <c r="Q168">
        <v>-16.88452</v>
      </c>
    </row>
    <row r="169" spans="1:17" ht="12.75">
      <c r="A169">
        <v>1800</v>
      </c>
      <c r="B169">
        <v>-6.754522</v>
      </c>
      <c r="C169" t="str">
        <f>IMDIV(COMPLEX(1-1/3*($B169*r0/c0)^2,$B169*r0/c0),COMPLEX(1,1/3*$B169*r0/c0))</f>
        <v>0.999999013332127-1.98662509771616E-003i</v>
      </c>
      <c r="D169">
        <f t="shared" si="8"/>
        <v>2.7454780000000003</v>
      </c>
      <c r="E169">
        <v>12.806916</v>
      </c>
      <c r="G169">
        <v>-0.898744</v>
      </c>
      <c r="H169">
        <f t="shared" si="9"/>
        <v>8.601256</v>
      </c>
      <c r="I169">
        <v>-18.020855</v>
      </c>
      <c r="K169">
        <v>-0.787133</v>
      </c>
      <c r="L169">
        <f t="shared" si="10"/>
        <v>8.712867</v>
      </c>
      <c r="M169">
        <v>-13.918143</v>
      </c>
      <c r="O169">
        <v>-2.808233</v>
      </c>
      <c r="P169">
        <f t="shared" si="11"/>
        <v>6.6917670000000005</v>
      </c>
      <c r="Q169">
        <v>-21.216211</v>
      </c>
    </row>
    <row r="170" spans="1:17" ht="12.75">
      <c r="A170">
        <v>1850</v>
      </c>
      <c r="B170">
        <v>-6.723985</v>
      </c>
      <c r="C170" t="str">
        <f>IMDIV(COMPLEX(1-1/3*($B170*r0/c0)^2,$B170*r0/c0),COMPLEX(1,1/3*$B170*r0/c0))</f>
        <v>0.999999022233346-1.97764361389534E-003i</v>
      </c>
      <c r="D170">
        <f t="shared" si="8"/>
        <v>2.776015</v>
      </c>
      <c r="E170">
        <v>12.473399</v>
      </c>
      <c r="G170">
        <v>-0.963137</v>
      </c>
      <c r="H170">
        <f t="shared" si="9"/>
        <v>8.536863</v>
      </c>
      <c r="I170">
        <v>-18.900803</v>
      </c>
      <c r="K170">
        <v>-0.960633</v>
      </c>
      <c r="L170">
        <f t="shared" si="10"/>
        <v>8.539367</v>
      </c>
      <c r="M170">
        <v>-14.54693</v>
      </c>
      <c r="O170">
        <v>-3.213464</v>
      </c>
      <c r="P170">
        <f t="shared" si="11"/>
        <v>6.286536</v>
      </c>
      <c r="Q170">
        <v>-22.952496</v>
      </c>
    </row>
    <row r="171" spans="1:17" ht="12.75">
      <c r="A171">
        <v>1900</v>
      </c>
      <c r="B171">
        <v>-6.597778</v>
      </c>
      <c r="C171" t="str">
        <f>IMDIV(COMPLEX(1-1/3*($B171*r0/c0)^2,$B171*r0/c0),COMPLEX(1,1/3*$B171*r0/c0))</f>
        <v>0.999999058593565-1.94052385458687E-003i</v>
      </c>
      <c r="D171">
        <f t="shared" si="8"/>
        <v>2.902222</v>
      </c>
      <c r="E171">
        <v>11.09691</v>
      </c>
      <c r="G171">
        <v>-0.964124</v>
      </c>
      <c r="H171">
        <f t="shared" si="9"/>
        <v>8.535876</v>
      </c>
      <c r="I171">
        <v>-20.57645</v>
      </c>
      <c r="K171">
        <v>-1.026308</v>
      </c>
      <c r="L171">
        <f t="shared" si="10"/>
        <v>8.473692</v>
      </c>
      <c r="M171">
        <v>-15.679534</v>
      </c>
      <c r="O171">
        <v>-3.738475</v>
      </c>
      <c r="P171">
        <f t="shared" si="11"/>
        <v>5.761525</v>
      </c>
      <c r="Q171">
        <v>-20.935255</v>
      </c>
    </row>
    <row r="172" spans="1:17" ht="12.75">
      <c r="A172">
        <v>1950</v>
      </c>
      <c r="B172">
        <v>-6.526222</v>
      </c>
      <c r="C172" t="str">
        <f>IMDIV(COMPLEX(1-1/3*($B172*r0/c0)^2,$B172*r0/c0),COMPLEX(1,1/3*$B172*r0/c0))</f>
        <v>0.999999078902803-1.91947794283599E-003i</v>
      </c>
      <c r="D172">
        <f t="shared" si="8"/>
        <v>2.9737780000000003</v>
      </c>
      <c r="E172">
        <v>10.382214</v>
      </c>
      <c r="G172">
        <v>-1.012795</v>
      </c>
      <c r="H172">
        <f t="shared" si="9"/>
        <v>8.487205</v>
      </c>
      <c r="I172">
        <v>-21.730938</v>
      </c>
      <c r="K172">
        <v>-1.086389</v>
      </c>
      <c r="L172">
        <f t="shared" si="10"/>
        <v>8.413611</v>
      </c>
      <c r="M172">
        <v>-16.610258</v>
      </c>
      <c r="O172">
        <v>-3.771669</v>
      </c>
      <c r="P172">
        <f t="shared" si="11"/>
        <v>5.728331</v>
      </c>
      <c r="Q172">
        <v>-18.768503</v>
      </c>
    </row>
    <row r="173" spans="1:17" ht="12.75">
      <c r="A173">
        <v>2000</v>
      </c>
      <c r="B173">
        <v>-6.457694</v>
      </c>
      <c r="C173" t="str">
        <f>IMDIV(COMPLEX(1-1/3*($B173*r0/c0)^2,$B173*r0/c0),COMPLEX(1,1/3*$B173*r0/c0))</f>
        <v>0.999999098145022-1.89932262116227E-003i</v>
      </c>
      <c r="D173">
        <f t="shared" si="8"/>
        <v>3.042306</v>
      </c>
      <c r="E173">
        <v>8.939645</v>
      </c>
      <c r="G173">
        <v>-1.100099</v>
      </c>
      <c r="H173">
        <f t="shared" si="9"/>
        <v>8.399901</v>
      </c>
      <c r="I173">
        <v>-23.426292</v>
      </c>
      <c r="K173">
        <v>-1.198703</v>
      </c>
      <c r="L173">
        <f t="shared" si="10"/>
        <v>8.301297</v>
      </c>
      <c r="M173">
        <v>-18.136168</v>
      </c>
      <c r="O173">
        <v>-3.461045</v>
      </c>
      <c r="P173">
        <f t="shared" si="11"/>
        <v>6.038955</v>
      </c>
      <c r="Q173">
        <v>-18.575375</v>
      </c>
    </row>
    <row r="174" spans="1:17" ht="12.75">
      <c r="A174">
        <v>2060</v>
      </c>
      <c r="B174">
        <v>-6.418911</v>
      </c>
      <c r="C174" t="str">
        <f>IMDIV(COMPLEX(1-1/3*($B174*r0/c0)^2,$B174*r0/c0),COMPLEX(1,1/3*$B174*r0/c0))</f>
        <v>0.999999108945033-1.88791584111802E-003i</v>
      </c>
      <c r="D174">
        <f t="shared" si="8"/>
        <v>3.0810890000000004</v>
      </c>
      <c r="E174">
        <v>8.761467</v>
      </c>
      <c r="G174">
        <v>-1.220489</v>
      </c>
      <c r="H174">
        <f t="shared" si="9"/>
        <v>8.279511</v>
      </c>
      <c r="I174">
        <v>-23.966228</v>
      </c>
      <c r="K174">
        <v>-1.34878</v>
      </c>
      <c r="L174">
        <f t="shared" si="10"/>
        <v>8.15122</v>
      </c>
      <c r="M174">
        <v>-18.284769</v>
      </c>
      <c r="O174">
        <v>-3.22403</v>
      </c>
      <c r="P174">
        <f t="shared" si="11"/>
        <v>6.27597</v>
      </c>
      <c r="Q174">
        <v>-21.148148</v>
      </c>
    </row>
    <row r="175" spans="1:17" ht="12.75">
      <c r="A175">
        <v>2120</v>
      </c>
      <c r="B175">
        <v>-6.26262</v>
      </c>
      <c r="C175" t="str">
        <f>IMDIV(COMPLEX(1-1/3*($B175*r0/c0)^2,$B175*r0/c0),COMPLEX(1,1/3*$B175*r0/c0))</f>
        <v>0.999999151808477-1.84194783998547E-003i</v>
      </c>
      <c r="D175">
        <f t="shared" si="8"/>
        <v>3.23738</v>
      </c>
      <c r="E175">
        <v>6.734195</v>
      </c>
      <c r="G175">
        <v>-1.231301</v>
      </c>
      <c r="H175">
        <f t="shared" si="9"/>
        <v>8.268699</v>
      </c>
      <c r="I175">
        <v>-26.200943</v>
      </c>
      <c r="K175">
        <v>-1.360774</v>
      </c>
      <c r="L175">
        <f t="shared" si="10"/>
        <v>8.139226</v>
      </c>
      <c r="M175">
        <v>-20.267418</v>
      </c>
      <c r="O175">
        <v>-3.440389</v>
      </c>
      <c r="P175">
        <f t="shared" si="11"/>
        <v>6.059611</v>
      </c>
      <c r="Q175">
        <v>-24.597481</v>
      </c>
    </row>
    <row r="176" spans="1:17" ht="12.75">
      <c r="A176">
        <v>2180</v>
      </c>
      <c r="B176">
        <v>-6.393114</v>
      </c>
      <c r="C176" t="str">
        <f>IMDIV(COMPLEX(1-1/3*($B176*r0/c0)^2,$B176*r0/c0),COMPLEX(1,1/3*$B176*r0/c0))</f>
        <v>0.999999116092766-1.88032847807643E-003i</v>
      </c>
      <c r="D176">
        <f t="shared" si="8"/>
        <v>3.1068860000000003</v>
      </c>
      <c r="E176">
        <v>5.35525</v>
      </c>
      <c r="G176">
        <v>-1.533735</v>
      </c>
      <c r="H176">
        <f t="shared" si="9"/>
        <v>7.966265</v>
      </c>
      <c r="I176">
        <v>-27.767258</v>
      </c>
      <c r="K176">
        <v>-1.677163</v>
      </c>
      <c r="L176">
        <f t="shared" si="10"/>
        <v>7.822837</v>
      </c>
      <c r="M176">
        <v>-21.857714</v>
      </c>
      <c r="O176">
        <v>-4.084333</v>
      </c>
      <c r="P176">
        <f t="shared" si="11"/>
        <v>5.415667</v>
      </c>
      <c r="Q176">
        <v>-24.985205</v>
      </c>
    </row>
    <row r="177" spans="1:17" ht="12.75">
      <c r="A177">
        <v>2240</v>
      </c>
      <c r="B177">
        <v>-6.365736</v>
      </c>
      <c r="C177" t="str">
        <f>IMDIV(COMPLEX(1-1/3*($B177*r0/c0)^2,$B177*r0/c0),COMPLEX(1,1/3*$B177*r0/c0))</f>
        <v>0.999999123647073-1.87227611450461E-003i</v>
      </c>
      <c r="D177">
        <f t="shared" si="8"/>
        <v>3.134264</v>
      </c>
      <c r="E177">
        <v>5.68772</v>
      </c>
      <c r="G177">
        <v>-1.689556</v>
      </c>
      <c r="H177">
        <f t="shared" si="9"/>
        <v>7.810444</v>
      </c>
      <c r="I177">
        <v>-27.700565</v>
      </c>
      <c r="K177">
        <v>-1.89901</v>
      </c>
      <c r="L177">
        <f t="shared" si="10"/>
        <v>7.6009899999999995</v>
      </c>
      <c r="M177">
        <v>-21.530519</v>
      </c>
      <c r="O177">
        <v>-4.488386</v>
      </c>
      <c r="P177">
        <f t="shared" si="11"/>
        <v>5.011614</v>
      </c>
      <c r="Q177">
        <v>-21.799341</v>
      </c>
    </row>
    <row r="178" spans="1:17" ht="12.75">
      <c r="A178">
        <v>2300</v>
      </c>
      <c r="B178">
        <v>-6.188015</v>
      </c>
      <c r="C178" t="str">
        <f>IMDIV(COMPLEX(1-1/3*($B178*r0/c0)^2,$B178*r0/c0),COMPLEX(1,1/3*$B178*r0/c0))</f>
        <v>0.999999171896671-1.82000516534056E-003i</v>
      </c>
      <c r="D178">
        <f t="shared" si="8"/>
        <v>3.311985</v>
      </c>
      <c r="E178">
        <v>4.050505</v>
      </c>
      <c r="G178">
        <v>-1.742446</v>
      </c>
      <c r="H178">
        <f t="shared" si="9"/>
        <v>7.757554</v>
      </c>
      <c r="I178">
        <v>-29.486408</v>
      </c>
      <c r="K178">
        <v>-1.964822</v>
      </c>
      <c r="L178">
        <f t="shared" si="10"/>
        <v>7.535178</v>
      </c>
      <c r="M178">
        <v>-22.842834</v>
      </c>
      <c r="O178">
        <v>-4.325236</v>
      </c>
      <c r="P178">
        <f t="shared" si="11"/>
        <v>5.174764</v>
      </c>
      <c r="Q178">
        <v>-19.13294</v>
      </c>
    </row>
    <row r="179" spans="1:17" ht="12.75">
      <c r="A179">
        <v>2370</v>
      </c>
      <c r="B179">
        <v>-6.341274</v>
      </c>
      <c r="C179" t="str">
        <f>IMDIV(COMPLEX(1-1/3*($B179*r0/c0)^2,$B179*r0/c0),COMPLEX(1,1/3*$B179*r0/c0))</f>
        <v>0.999999130369357-1.86508139920091E-003i</v>
      </c>
      <c r="D179">
        <f t="shared" si="8"/>
        <v>3.1587259999999997</v>
      </c>
      <c r="E179">
        <v>1.478803</v>
      </c>
      <c r="G179">
        <v>-2.109053</v>
      </c>
      <c r="H179">
        <f t="shared" si="9"/>
        <v>7.390947000000001</v>
      </c>
      <c r="I179">
        <v>-31.812826</v>
      </c>
      <c r="K179">
        <v>-2.339304</v>
      </c>
      <c r="L179">
        <f t="shared" si="10"/>
        <v>7.160696</v>
      </c>
      <c r="M179">
        <v>-25.079018</v>
      </c>
      <c r="O179">
        <v>-4.044254</v>
      </c>
      <c r="P179">
        <f t="shared" si="11"/>
        <v>5.455746</v>
      </c>
      <c r="Q179">
        <v>-19.218224</v>
      </c>
    </row>
    <row r="180" spans="1:17" ht="12.75">
      <c r="A180">
        <v>2440</v>
      </c>
      <c r="B180">
        <v>-6.485094</v>
      </c>
      <c r="C180" t="str">
        <f>IMDIV(COMPLEX(1-1/3*($B180*r0/c0)^2,$B180*r0/c0),COMPLEX(1,1/3*$B180*r0/c0))</f>
        <v>0.99999909047565-1.90738145563984E-003i</v>
      </c>
      <c r="D180">
        <f t="shared" si="8"/>
        <v>3.014906</v>
      </c>
      <c r="E180">
        <v>0.98218</v>
      </c>
      <c r="G180">
        <v>-2.476253</v>
      </c>
      <c r="H180">
        <f t="shared" si="9"/>
        <v>7.023747</v>
      </c>
      <c r="I180">
        <v>-31.932989</v>
      </c>
      <c r="K180">
        <v>-2.754857</v>
      </c>
      <c r="L180">
        <f t="shared" si="10"/>
        <v>6.7451430000000006</v>
      </c>
      <c r="M180">
        <v>-24.878822</v>
      </c>
      <c r="O180">
        <v>-4.019779</v>
      </c>
      <c r="P180">
        <f t="shared" si="11"/>
        <v>5.480221</v>
      </c>
      <c r="Q180">
        <v>-21.090567</v>
      </c>
    </row>
    <row r="181" spans="1:17" ht="12.75">
      <c r="A181">
        <v>2500</v>
      </c>
      <c r="B181">
        <v>-6.658416</v>
      </c>
      <c r="C181" t="str">
        <f>IMDIV(COMPLEX(1-1/3*($B181*r0/c0)^2,$B181*r0/c0),COMPLEX(1,1/3*$B181*r0/c0))</f>
        <v>0.999999041209751-1.95835858588594E-003i</v>
      </c>
      <c r="D181">
        <f t="shared" si="8"/>
        <v>2.841584</v>
      </c>
      <c r="E181">
        <v>-0.115329</v>
      </c>
      <c r="G181">
        <v>-2.846196</v>
      </c>
      <c r="H181">
        <f t="shared" si="9"/>
        <v>6.653804</v>
      </c>
      <c r="I181">
        <v>-32.599003</v>
      </c>
      <c r="K181">
        <v>-3.137285</v>
      </c>
      <c r="L181">
        <f t="shared" si="10"/>
        <v>6.362715</v>
      </c>
      <c r="M181">
        <v>-25.319284</v>
      </c>
      <c r="O181">
        <v>-4.433111</v>
      </c>
      <c r="P181">
        <f t="shared" si="11"/>
        <v>5.066889</v>
      </c>
      <c r="Q181">
        <v>-22.826092</v>
      </c>
    </row>
    <row r="182" spans="1:17" ht="12.75">
      <c r="A182">
        <v>2570</v>
      </c>
      <c r="B182">
        <v>-6.864839</v>
      </c>
      <c r="C182" t="str">
        <f>IMDIV(COMPLEX(1-1/3*($B182*r0/c0)^2,$B182*r0/c0),COMPLEX(1,1/3*$B182*r0/c0))</f>
        <v>0.999998980839826-2.01907132299567E-003i</v>
      </c>
      <c r="D182">
        <f t="shared" si="8"/>
        <v>2.635161</v>
      </c>
      <c r="E182">
        <v>-0.458408</v>
      </c>
      <c r="G182">
        <v>-3.216105</v>
      </c>
      <c r="H182">
        <f t="shared" si="9"/>
        <v>6.283894999999999</v>
      </c>
      <c r="I182">
        <v>-32.132317</v>
      </c>
      <c r="K182">
        <v>-3.543143</v>
      </c>
      <c r="L182">
        <f t="shared" si="10"/>
        <v>5.956856999999999</v>
      </c>
      <c r="M182">
        <v>-24.734573</v>
      </c>
      <c r="O182">
        <v>-5.159177</v>
      </c>
      <c r="P182">
        <f t="shared" si="11"/>
        <v>4.340823</v>
      </c>
      <c r="Q182">
        <v>-21.111462</v>
      </c>
    </row>
    <row r="183" spans="1:17" ht="12.75">
      <c r="A183">
        <v>2650</v>
      </c>
      <c r="B183">
        <v>-6.998507</v>
      </c>
      <c r="C183" t="str">
        <f>IMDIV(COMPLEX(1-1/3*($B183*r0/c0)^2,$B183*r0/c0),COMPLEX(1,1/3*$B183*r0/c0))</f>
        <v>0.999998940764525-2.0583855019216E-003i</v>
      </c>
      <c r="D183">
        <f t="shared" si="8"/>
        <v>2.501493</v>
      </c>
      <c r="E183">
        <v>0.071547</v>
      </c>
      <c r="G183">
        <v>-3.497412</v>
      </c>
      <c r="H183">
        <f t="shared" si="9"/>
        <v>6.002587999999999</v>
      </c>
      <c r="I183">
        <v>-30.852467</v>
      </c>
      <c r="K183">
        <v>-3.892201</v>
      </c>
      <c r="L183">
        <f t="shared" si="10"/>
        <v>5.607799</v>
      </c>
      <c r="M183">
        <v>-23.23139</v>
      </c>
      <c r="O183">
        <v>-4.505907</v>
      </c>
      <c r="P183">
        <f t="shared" si="11"/>
        <v>4.994093</v>
      </c>
      <c r="Q183">
        <v>-11.796426</v>
      </c>
    </row>
    <row r="184" spans="1:17" ht="12.75">
      <c r="A184">
        <v>2720</v>
      </c>
      <c r="B184">
        <v>-7.03754</v>
      </c>
      <c r="C184" t="str">
        <f>IMDIV(COMPLEX(1-1/3*($B184*r0/c0)^2,$B184*r0/c0),COMPLEX(1,1/3*$B184*r0/c0))</f>
        <v>0.999998928916172-2.06986581438166E-003i</v>
      </c>
      <c r="D184">
        <f t="shared" si="8"/>
        <v>2.46246</v>
      </c>
      <c r="E184">
        <v>0.480456</v>
      </c>
      <c r="G184">
        <v>-3.634279</v>
      </c>
      <c r="H184">
        <f t="shared" si="9"/>
        <v>5.865721000000001</v>
      </c>
      <c r="I184">
        <v>-29.75754</v>
      </c>
      <c r="K184">
        <v>-4.061156</v>
      </c>
      <c r="L184">
        <f t="shared" si="10"/>
        <v>5.438844</v>
      </c>
      <c r="M184">
        <v>-21.649357</v>
      </c>
      <c r="O184">
        <v>-3.558735</v>
      </c>
      <c r="P184">
        <f t="shared" si="11"/>
        <v>5.941265</v>
      </c>
      <c r="Q184">
        <v>-14.145938</v>
      </c>
    </row>
    <row r="185" spans="1:17" ht="12.75">
      <c r="A185">
        <v>2800</v>
      </c>
      <c r="B185">
        <v>-7.119505</v>
      </c>
      <c r="C185" t="str">
        <f>IMDIV(COMPLEX(1-1/3*($B185*r0/c0)^2,$B185*r0/c0),COMPLEX(1,1/3*$B185*r0/c0))</f>
        <v>0.999998903821456-2.09397320650715E-003i</v>
      </c>
      <c r="D185">
        <f t="shared" si="8"/>
        <v>2.380495</v>
      </c>
      <c r="E185">
        <v>0.371606</v>
      </c>
      <c r="G185">
        <v>-3.767784</v>
      </c>
      <c r="H185">
        <f t="shared" si="9"/>
        <v>5.732216</v>
      </c>
      <c r="I185">
        <v>-29.161547</v>
      </c>
      <c r="K185">
        <v>-4.234274</v>
      </c>
      <c r="L185">
        <f t="shared" si="10"/>
        <v>5.265726</v>
      </c>
      <c r="M185">
        <v>-20.812918</v>
      </c>
      <c r="O185">
        <v>-4.341663</v>
      </c>
      <c r="P185">
        <f t="shared" si="11"/>
        <v>5.158337</v>
      </c>
      <c r="Q185">
        <v>-20.790831</v>
      </c>
    </row>
    <row r="186" spans="1:17" ht="12.75">
      <c r="A186">
        <v>2900</v>
      </c>
      <c r="B186">
        <v>-7.183362</v>
      </c>
      <c r="C186" t="str">
        <f>IMDIV(COMPLEX(1-1/3*($B186*r0/c0)^2,$B186*r0/c0),COMPLEX(1,1/3*$B186*r0/c0))</f>
        <v>0.999998884069376-2.11275470825495E-003i</v>
      </c>
      <c r="D186">
        <f t="shared" si="8"/>
        <v>2.316638</v>
      </c>
      <c r="E186">
        <v>1.169087</v>
      </c>
      <c r="G186">
        <v>-3.876375</v>
      </c>
      <c r="H186">
        <f t="shared" si="9"/>
        <v>5.6236250000000005</v>
      </c>
      <c r="I186">
        <v>-28.012291</v>
      </c>
      <c r="K186">
        <v>-4.4273</v>
      </c>
      <c r="L186">
        <f t="shared" si="10"/>
        <v>5.0727</v>
      </c>
      <c r="M186">
        <v>-19.274364</v>
      </c>
      <c r="O186">
        <v>-4.410215</v>
      </c>
      <c r="P186">
        <f t="shared" si="11"/>
        <v>5.089785</v>
      </c>
      <c r="Q186">
        <v>-11.777006</v>
      </c>
    </row>
    <row r="187" spans="1:17" ht="12.75">
      <c r="A187">
        <v>3000</v>
      </c>
      <c r="B187">
        <v>-7.152935</v>
      </c>
      <c r="C187" t="str">
        <f>IMDIV(COMPLEX(1-1/3*($B187*r0/c0)^2,$B187*r0/c0),COMPLEX(1,1/3*$B187*r0/c0))</f>
        <v>0.999998893502974-2.10380557569137E-003i</v>
      </c>
      <c r="D187">
        <f t="shared" si="8"/>
        <v>2.3470649999999997</v>
      </c>
      <c r="E187">
        <v>1.896091</v>
      </c>
      <c r="G187">
        <v>-3.929634</v>
      </c>
      <c r="H187">
        <f t="shared" si="9"/>
        <v>5.570366</v>
      </c>
      <c r="I187">
        <v>-27.120718</v>
      </c>
      <c r="K187">
        <v>-4.552017</v>
      </c>
      <c r="L187">
        <f t="shared" si="10"/>
        <v>4.947983</v>
      </c>
      <c r="M187">
        <v>-17.863514</v>
      </c>
      <c r="O187">
        <v>-3.107824</v>
      </c>
      <c r="P187">
        <f t="shared" si="11"/>
        <v>6.392176</v>
      </c>
      <c r="Q187">
        <v>-11.381702</v>
      </c>
    </row>
    <row r="188" spans="1:17" ht="12.75">
      <c r="A188">
        <v>3070</v>
      </c>
      <c r="B188">
        <v>-7.116204</v>
      </c>
      <c r="C188" t="str">
        <f>IMDIV(COMPLEX(1-1/3*($B188*r0/c0)^2,$B188*r0/c0),COMPLEX(1,1/3*$B188*r0/c0))</f>
        <v>0.999998904837719-2.09300232255856E-003i</v>
      </c>
      <c r="D188">
        <f t="shared" si="8"/>
        <v>2.3837960000000002</v>
      </c>
      <c r="E188">
        <v>2.082356</v>
      </c>
      <c r="G188">
        <v>-3.977689</v>
      </c>
      <c r="H188">
        <f t="shared" si="9"/>
        <v>5.522311</v>
      </c>
      <c r="I188">
        <v>-26.865566</v>
      </c>
      <c r="K188">
        <v>-4.692878</v>
      </c>
      <c r="L188">
        <f t="shared" si="10"/>
        <v>4.807122</v>
      </c>
      <c r="M188">
        <v>-16.979115</v>
      </c>
      <c r="O188">
        <v>-2.436248</v>
      </c>
      <c r="P188">
        <f t="shared" si="11"/>
        <v>7.063752</v>
      </c>
      <c r="Q188">
        <v>-17.716019</v>
      </c>
    </row>
    <row r="189" spans="1:17" ht="12.75">
      <c r="A189">
        <v>3150</v>
      </c>
      <c r="B189">
        <v>-7.092027</v>
      </c>
      <c r="C189" t="str">
        <f>IMDIV(COMPLEX(1-1/3*($B189*r0/c0)^2,$B189*r0/c0),COMPLEX(1,1/3*$B189*r0/c0))</f>
        <v>0.999998912266604-2.08589142856392E-003i</v>
      </c>
      <c r="D189">
        <f t="shared" si="8"/>
        <v>2.407973</v>
      </c>
      <c r="E189">
        <v>2.854406</v>
      </c>
      <c r="G189">
        <v>-4.049504</v>
      </c>
      <c r="H189">
        <f t="shared" si="9"/>
        <v>5.450496</v>
      </c>
      <c r="I189">
        <v>-26.207624</v>
      </c>
      <c r="K189">
        <v>-4.826632</v>
      </c>
      <c r="L189">
        <f t="shared" si="10"/>
        <v>4.673368</v>
      </c>
      <c r="M189">
        <v>-15.428139</v>
      </c>
      <c r="O189">
        <v>-2.952868</v>
      </c>
      <c r="P189">
        <f t="shared" si="11"/>
        <v>6.5471319999999995</v>
      </c>
      <c r="Q189">
        <v>-23.539999</v>
      </c>
    </row>
    <row r="190" spans="1:17" ht="12.75">
      <c r="A190">
        <v>3250</v>
      </c>
      <c r="B190">
        <v>-6.895784</v>
      </c>
      <c r="C190" t="str">
        <f>IMDIV(COMPLEX(1-1/3*($B190*r0/c0)^2,$B190*r0/c0),COMPLEX(1,1/3*$B190*r0/c0))</f>
        <v>0.999998971630881-2.02817280756049E-003i</v>
      </c>
      <c r="D190">
        <f t="shared" si="8"/>
        <v>2.604216</v>
      </c>
      <c r="E190">
        <v>4.515149</v>
      </c>
      <c r="G190">
        <v>-3.959087</v>
      </c>
      <c r="H190">
        <f t="shared" si="9"/>
        <v>5.540913</v>
      </c>
      <c r="I190">
        <v>-24.389217</v>
      </c>
      <c r="K190">
        <v>-4.743944</v>
      </c>
      <c r="L190">
        <f t="shared" si="10"/>
        <v>4.756056</v>
      </c>
      <c r="M190">
        <v>-12.724397</v>
      </c>
      <c r="O190">
        <v>-3.313436</v>
      </c>
      <c r="P190">
        <f t="shared" si="11"/>
        <v>6.186564000000001</v>
      </c>
      <c r="Q190">
        <v>-21.132154</v>
      </c>
    </row>
    <row r="191" spans="1:17" ht="12.75">
      <c r="A191">
        <v>3350</v>
      </c>
      <c r="B191">
        <v>-6.240258</v>
      </c>
      <c r="C191" t="str">
        <f>IMDIV(COMPLEX(1-1/3*($B191*r0/c0)^2,$B191*r0/c0),COMPLEX(1,1/3*$B191*r0/c0))</f>
        <v>0.99999915785495-1.83537077282388E-003i</v>
      </c>
      <c r="D191">
        <f t="shared" si="8"/>
        <v>3.259742</v>
      </c>
      <c r="E191">
        <v>3.747136</v>
      </c>
      <c r="G191">
        <v>-3.430433</v>
      </c>
      <c r="H191">
        <f t="shared" si="9"/>
        <v>6.069567</v>
      </c>
      <c r="I191">
        <v>-25.075481</v>
      </c>
      <c r="K191">
        <v>-4.189367</v>
      </c>
      <c r="L191">
        <f t="shared" si="10"/>
        <v>5.310633</v>
      </c>
      <c r="M191">
        <v>-12.818934</v>
      </c>
      <c r="O191">
        <v>-2.055466</v>
      </c>
      <c r="P191">
        <f t="shared" si="11"/>
        <v>7.444534</v>
      </c>
      <c r="Q191">
        <v>-20.582577</v>
      </c>
    </row>
    <row r="192" spans="1:17" ht="12.75">
      <c r="A192">
        <v>3450</v>
      </c>
      <c r="B192">
        <v>-6.67568</v>
      </c>
      <c r="C192" t="str">
        <f>IMDIV(COMPLEX(1-1/3*($B192*r0/c0)^2,$B192*r0/c0),COMPLEX(1,1/3*$B192*r0/c0))</f>
        <v>0.99999903623139-1.9634362402663E-003i</v>
      </c>
      <c r="D192">
        <f t="shared" si="8"/>
        <v>2.82432</v>
      </c>
      <c r="E192">
        <v>-4.488214</v>
      </c>
      <c r="G192">
        <v>-3.893158</v>
      </c>
      <c r="H192">
        <f t="shared" si="9"/>
        <v>5.606842</v>
      </c>
      <c r="I192">
        <v>-33.345078</v>
      </c>
      <c r="K192">
        <v>-4.777498</v>
      </c>
      <c r="L192">
        <f t="shared" si="10"/>
        <v>4.722502</v>
      </c>
      <c r="M192">
        <v>-21.437162</v>
      </c>
      <c r="O192">
        <v>-2.52089</v>
      </c>
      <c r="P192">
        <f t="shared" si="11"/>
        <v>6.97911</v>
      </c>
      <c r="Q192">
        <v>-43.253845</v>
      </c>
    </row>
    <row r="193" spans="1:17" ht="12.75">
      <c r="A193">
        <v>3550</v>
      </c>
      <c r="B193">
        <v>-7.469942</v>
      </c>
      <c r="C193" t="str">
        <f>IMDIV(COMPLEX(1-1/3*($B193*r0/c0)^2,$B193*r0/c0),COMPLEX(1,1/3*$B193*r0/c0))</f>
        <v>0.999998793253327-2.1970430903423E-003i</v>
      </c>
      <c r="D193">
        <f t="shared" si="8"/>
        <v>2.0300580000000004</v>
      </c>
      <c r="E193">
        <v>2.393421</v>
      </c>
      <c r="G193">
        <v>-4.823283</v>
      </c>
      <c r="H193">
        <f t="shared" si="9"/>
        <v>4.676717</v>
      </c>
      <c r="I193">
        <v>-27.260096</v>
      </c>
      <c r="K193">
        <v>-5.948644</v>
      </c>
      <c r="L193">
        <f t="shared" si="10"/>
        <v>3.551356</v>
      </c>
      <c r="M193">
        <v>-13.777327</v>
      </c>
      <c r="O193">
        <v>-5.126519</v>
      </c>
      <c r="P193">
        <f t="shared" si="11"/>
        <v>4.373481</v>
      </c>
      <c r="Q193">
        <v>-27.400146</v>
      </c>
    </row>
    <row r="194" spans="1:17" ht="12.75">
      <c r="A194">
        <v>3650</v>
      </c>
      <c r="B194">
        <v>-6.95959</v>
      </c>
      <c r="C194" t="str">
        <f>IMDIV(COMPLEX(1-1/3*($B194*r0/c0)^2,$B194*r0/c0),COMPLEX(1,1/3*$B194*r0/c0))</f>
        <v>0.999998952512063-2.04693930736567E-003i</v>
      </c>
      <c r="D194">
        <f t="shared" si="8"/>
        <v>2.5404099999999996</v>
      </c>
      <c r="E194">
        <v>5.198155</v>
      </c>
      <c r="G194">
        <v>-4.565438</v>
      </c>
      <c r="H194">
        <f t="shared" si="9"/>
        <v>4.934562</v>
      </c>
      <c r="I194">
        <v>-24.836327</v>
      </c>
      <c r="K194">
        <v>-5.760666</v>
      </c>
      <c r="L194">
        <f t="shared" si="10"/>
        <v>3.7393340000000004</v>
      </c>
      <c r="M194">
        <v>-9.409862</v>
      </c>
      <c r="O194">
        <v>-3.557603</v>
      </c>
      <c r="P194">
        <f t="shared" si="11"/>
        <v>5.942397</v>
      </c>
      <c r="Q194">
        <v>-27.62887</v>
      </c>
    </row>
    <row r="195" spans="1:17" ht="12.75">
      <c r="A195">
        <v>3750</v>
      </c>
      <c r="B195">
        <v>-6.452066</v>
      </c>
      <c r="C195" t="str">
        <f>IMDIV(COMPLEX(1-1/3*($B195*r0/c0)^2,$B195*r0/c0),COMPLEX(1,1/3*$B195*r0/c0))</f>
        <v>0.999999099716302-1.89766732480733E-003i</v>
      </c>
      <c r="D195">
        <f t="shared" si="8"/>
        <v>3.0479339999999997</v>
      </c>
      <c r="E195">
        <v>5.831634</v>
      </c>
      <c r="G195">
        <v>-4.320569</v>
      </c>
      <c r="H195">
        <f t="shared" si="9"/>
        <v>5.179431</v>
      </c>
      <c r="I195">
        <v>-24.339109</v>
      </c>
      <c r="K195">
        <v>-5.55928</v>
      </c>
      <c r="L195">
        <f t="shared" si="10"/>
        <v>3.94072</v>
      </c>
      <c r="M195">
        <v>-6.839822</v>
      </c>
      <c r="O195">
        <v>-4.713684</v>
      </c>
      <c r="P195">
        <f t="shared" si="11"/>
        <v>4.786316</v>
      </c>
      <c r="Q195">
        <v>-37.735371</v>
      </c>
    </row>
    <row r="196" spans="1:17" ht="12.75">
      <c r="A196">
        <v>3870</v>
      </c>
      <c r="B196">
        <v>-5.986692</v>
      </c>
      <c r="C196" t="str">
        <f>IMDIV(COMPLEX(1-1/3*($B196*r0/c0)^2,$B196*r0/c0),COMPLEX(1,1/3*$B196*r0/c0))</f>
        <v>0.999999224903691-1.76079244709748E-003i</v>
      </c>
      <c r="D196">
        <f t="shared" si="8"/>
        <v>3.5133080000000003</v>
      </c>
      <c r="E196">
        <v>4.109176</v>
      </c>
      <c r="G196">
        <v>-4.125986</v>
      </c>
      <c r="H196">
        <f t="shared" si="9"/>
        <v>5.374014</v>
      </c>
      <c r="I196">
        <v>-25.440683</v>
      </c>
      <c r="K196">
        <v>-5.225564</v>
      </c>
      <c r="L196">
        <f t="shared" si="10"/>
        <v>4.274436</v>
      </c>
      <c r="M196">
        <v>-5.267208</v>
      </c>
      <c r="O196">
        <v>-5.681227</v>
      </c>
      <c r="P196">
        <f t="shared" si="11"/>
        <v>3.818773</v>
      </c>
      <c r="Q196">
        <v>-26.625883</v>
      </c>
    </row>
    <row r="197" spans="1:17" ht="12.75">
      <c r="A197">
        <v>4000</v>
      </c>
      <c r="B197">
        <v>-5.860015</v>
      </c>
      <c r="C197" t="str">
        <f>IMDIV(COMPLEX(1-1/3*($B197*r0/c0)^2,$B197*r0/c0),COMPLEX(1,1/3*$B197*r0/c0))</f>
        <v>0.999999257358341-1.72353446351342E-003i</v>
      </c>
      <c r="D197">
        <f t="shared" si="8"/>
        <v>3.6399850000000002</v>
      </c>
      <c r="E197">
        <v>1.45155</v>
      </c>
      <c r="G197">
        <v>-4.219333</v>
      </c>
      <c r="H197">
        <f t="shared" si="9"/>
        <v>5.280667</v>
      </c>
      <c r="I197">
        <v>-27.233778</v>
      </c>
      <c r="K197">
        <v>-5.107133</v>
      </c>
      <c r="L197">
        <f t="shared" si="10"/>
        <v>4.392867</v>
      </c>
      <c r="M197">
        <v>-5.201196</v>
      </c>
      <c r="O197">
        <v>-4.722624</v>
      </c>
      <c r="P197">
        <f t="shared" si="11"/>
        <v>4.777376</v>
      </c>
      <c r="Q197">
        <v>-26.37071</v>
      </c>
    </row>
    <row r="198" spans="1:17" ht="12.75">
      <c r="A198">
        <v>4120</v>
      </c>
      <c r="B198">
        <v>-6.000017</v>
      </c>
      <c r="C198" t="str">
        <f>IMDIV(COMPLEX(1-1/3*($B198*r0/c0)^2,$B198*r0/c0),COMPLEX(1,1/3*$B198*r0/c0))</f>
        <v>0.999999221449481-1.76471156931123E-003i</v>
      </c>
      <c r="D198">
        <f t="shared" si="8"/>
        <v>3.4999830000000003</v>
      </c>
      <c r="E198">
        <v>0.398757</v>
      </c>
      <c r="G198">
        <v>-4.49154</v>
      </c>
      <c r="H198">
        <f t="shared" si="9"/>
        <v>5.00846</v>
      </c>
      <c r="I198">
        <v>-27.248753</v>
      </c>
      <c r="K198">
        <v>-5.146973</v>
      </c>
      <c r="L198">
        <f t="shared" si="10"/>
        <v>4.353027</v>
      </c>
      <c r="M198">
        <v>-4.285762</v>
      </c>
      <c r="O198">
        <v>-5.42798</v>
      </c>
      <c r="P198">
        <f t="shared" si="11"/>
        <v>4.07202</v>
      </c>
      <c r="Q198">
        <v>-31.10615</v>
      </c>
    </row>
    <row r="199" spans="1:17" ht="12.75">
      <c r="A199">
        <v>4250</v>
      </c>
      <c r="B199">
        <v>-6.030091</v>
      </c>
      <c r="C199" t="str">
        <f>IMDIV(COMPLEX(1-1/3*($B199*r0/c0)^2,$B199*r0/c0),COMPLEX(1,1/3*$B199*r0/c0))</f>
        <v>0.999999213625241-1.77355687381049E-003i</v>
      </c>
      <c r="D199">
        <f t="shared" si="8"/>
        <v>3.4699090000000004</v>
      </c>
      <c r="E199">
        <v>1.141181</v>
      </c>
      <c r="G199">
        <v>-4.571843</v>
      </c>
      <c r="H199">
        <f t="shared" si="9"/>
        <v>4.928157</v>
      </c>
      <c r="I199">
        <v>-26.629175</v>
      </c>
      <c r="K199">
        <v>-5.013162</v>
      </c>
      <c r="L199">
        <f t="shared" si="10"/>
        <v>4.486838</v>
      </c>
      <c r="M199">
        <v>-2.997909</v>
      </c>
      <c r="O199">
        <v>-5.861596</v>
      </c>
      <c r="P199">
        <f t="shared" si="11"/>
        <v>3.6384040000000004</v>
      </c>
      <c r="Q199">
        <v>-15.719787</v>
      </c>
    </row>
    <row r="200" spans="1:17" ht="12.75">
      <c r="A200">
        <v>4370</v>
      </c>
      <c r="B200">
        <v>-5.837273</v>
      </c>
      <c r="C200" t="str">
        <f>IMDIV(COMPLEX(1-1/3*($B200*r0/c0)^2,$B200*r0/c0),COMPLEX(1,1/3*$B200*r0/c0))</f>
        <v>0.999999263111354-1.71684563256179E-003i</v>
      </c>
      <c r="D200">
        <f t="shared" si="8"/>
        <v>3.6627270000000003</v>
      </c>
      <c r="E200">
        <v>0.931214</v>
      </c>
      <c r="G200">
        <v>-4.523299</v>
      </c>
      <c r="H200">
        <f t="shared" si="9"/>
        <v>4.976701</v>
      </c>
      <c r="I200">
        <v>-27.535849</v>
      </c>
      <c r="K200">
        <v>-4.746047</v>
      </c>
      <c r="L200">
        <f t="shared" si="10"/>
        <v>4.753953</v>
      </c>
      <c r="M200">
        <v>-3.387804</v>
      </c>
      <c r="O200">
        <v>-4.307265</v>
      </c>
      <c r="P200">
        <f t="shared" si="11"/>
        <v>5.192735</v>
      </c>
      <c r="Q200">
        <v>-26.402302</v>
      </c>
    </row>
    <row r="201" spans="1:17" ht="12.75">
      <c r="A201">
        <v>4500</v>
      </c>
      <c r="B201">
        <v>-5.820947</v>
      </c>
      <c r="C201" t="str">
        <f>IMDIV(COMPLEX(1-1/3*($B201*r0/c0)^2,$B201*r0/c0),COMPLEX(1,1/3*$B201*r0/c0))</f>
        <v>0.999999267227527-1.7120438625632E-003i</v>
      </c>
      <c r="D201">
        <f t="shared" si="8"/>
        <v>3.6790529999999997</v>
      </c>
      <c r="E201">
        <v>0.568801</v>
      </c>
      <c r="G201">
        <v>-4.81576</v>
      </c>
      <c r="H201">
        <f t="shared" si="9"/>
        <v>4.68424</v>
      </c>
      <c r="I201">
        <v>-28.738707</v>
      </c>
      <c r="K201">
        <v>-4.835997</v>
      </c>
      <c r="L201">
        <f t="shared" si="10"/>
        <v>4.664003</v>
      </c>
      <c r="M201">
        <v>-4.691727</v>
      </c>
      <c r="O201">
        <v>-5.417592</v>
      </c>
      <c r="P201">
        <f t="shared" si="11"/>
        <v>4.082408</v>
      </c>
      <c r="Q201">
        <v>-20.216227</v>
      </c>
    </row>
    <row r="202" spans="1:17" ht="12.75">
      <c r="A202">
        <v>4620</v>
      </c>
      <c r="B202">
        <v>-5.661938</v>
      </c>
      <c r="C202" t="str">
        <f>IMDIV(COMPLEX(1-1/3*($B202*r0/c0)^2,$B202*r0/c0),COMPLEX(1,1/3*$B202*r0/c0))</f>
        <v>0.99999930671454-1.66527645960872E-003i</v>
      </c>
      <c r="D202">
        <f t="shared" si="8"/>
        <v>3.838062</v>
      </c>
      <c r="E202">
        <v>0.783429</v>
      </c>
      <c r="G202">
        <v>-5.155609</v>
      </c>
      <c r="H202">
        <f t="shared" si="9"/>
        <v>4.344391</v>
      </c>
      <c r="I202">
        <v>-28.036947</v>
      </c>
      <c r="K202">
        <v>-4.959402</v>
      </c>
      <c r="L202">
        <f t="shared" si="10"/>
        <v>4.540598</v>
      </c>
      <c r="M202">
        <v>-4.129688</v>
      </c>
      <c r="O202">
        <v>-4.502896</v>
      </c>
      <c r="P202">
        <f t="shared" si="11"/>
        <v>4.997104</v>
      </c>
      <c r="Q202">
        <v>-21.09491</v>
      </c>
    </row>
    <row r="203" spans="1:17" ht="12.75">
      <c r="A203">
        <v>4750</v>
      </c>
      <c r="B203">
        <v>-5.398529</v>
      </c>
      <c r="C203" t="str">
        <f>IMDIV(COMPLEX(1-1/3*($B203*r0/c0)^2,$B203*r0/c0),COMPLEX(1,1/3*$B203*r0/c0))</f>
        <v>0.999999369721085-1.58780314743809E-003i</v>
      </c>
      <c r="D203">
        <f t="shared" si="8"/>
        <v>4.101471</v>
      </c>
      <c r="E203">
        <v>1.521919</v>
      </c>
      <c r="G203">
        <v>-5.336097</v>
      </c>
      <c r="H203">
        <f t="shared" si="9"/>
        <v>4.163903</v>
      </c>
      <c r="I203">
        <v>-25.203518</v>
      </c>
      <c r="K203">
        <v>-4.941261</v>
      </c>
      <c r="L203">
        <f t="shared" si="10"/>
        <v>4.558739</v>
      </c>
      <c r="M203">
        <v>-2.805987</v>
      </c>
      <c r="O203">
        <v>-4.685994</v>
      </c>
      <c r="P203">
        <f t="shared" si="11"/>
        <v>4.814006</v>
      </c>
      <c r="Q203">
        <v>-24.604156</v>
      </c>
    </row>
    <row r="204" spans="1:17" ht="12.75">
      <c r="A204">
        <v>4870</v>
      </c>
      <c r="B204">
        <v>-5.039274</v>
      </c>
      <c r="C204" t="str">
        <f>IMDIV(COMPLEX(1-1/3*($B204*r0/c0)^2,$B204*r0/c0),COMPLEX(1,1/3*$B204*r0/c0))</f>
        <v>0.999999450815993-1.48213981874834E-003i</v>
      </c>
      <c r="D204">
        <f t="shared" si="8"/>
        <v>4.460726</v>
      </c>
      <c r="E204">
        <v>-0.306704</v>
      </c>
      <c r="G204">
        <v>-5.24475</v>
      </c>
      <c r="H204">
        <f t="shared" si="9"/>
        <v>4.25525</v>
      </c>
      <c r="I204">
        <v>-25.385014</v>
      </c>
      <c r="K204">
        <v>-4.952874</v>
      </c>
      <c r="L204">
        <f t="shared" si="10"/>
        <v>4.547126</v>
      </c>
      <c r="M204">
        <v>-4.908937</v>
      </c>
      <c r="O204">
        <v>-4.659874</v>
      </c>
      <c r="P204">
        <f t="shared" si="11"/>
        <v>4.840126</v>
      </c>
      <c r="Q204">
        <v>-19.333096</v>
      </c>
    </row>
    <row r="205" spans="1:17" ht="12.75">
      <c r="A205">
        <v>5000</v>
      </c>
      <c r="B205">
        <v>-4.918217</v>
      </c>
      <c r="C205" t="str">
        <f>IMDIV(COMPLEX(1-1/3*($B205*r0/c0)^2,$B205*r0/c0),COMPLEX(1,1/3*$B205*r0/c0))</f>
        <v>0.999999476884823-1.44653479011676E-003i</v>
      </c>
      <c r="D205">
        <f t="shared" si="8"/>
        <v>4.581783</v>
      </c>
      <c r="E205">
        <v>-1.188404</v>
      </c>
      <c r="G205">
        <v>-5.446692</v>
      </c>
      <c r="H205">
        <f t="shared" si="9"/>
        <v>4.053308</v>
      </c>
      <c r="I205">
        <v>-24.658972</v>
      </c>
      <c r="K205">
        <v>-5.532842</v>
      </c>
      <c r="L205">
        <f t="shared" si="10"/>
        <v>3.9671580000000004</v>
      </c>
      <c r="M205">
        <v>-4.283938</v>
      </c>
      <c r="O205">
        <v>-3.791902</v>
      </c>
      <c r="P205">
        <f t="shared" si="11"/>
        <v>5.708098</v>
      </c>
      <c r="Q205">
        <v>-21.749926</v>
      </c>
    </row>
    <row r="206" spans="1:17" ht="12.75">
      <c r="A206">
        <v>5150</v>
      </c>
      <c r="B206">
        <v>-4.506548</v>
      </c>
      <c r="C206" t="str">
        <f>IMDIV(COMPLEX(1-1/3*($B206*r0/c0)^2,$B206*r0/c0),COMPLEX(1,1/3*$B206*r0/c0))</f>
        <v>0.999999560792258-1.32545558519276E-003i</v>
      </c>
      <c r="D206">
        <f aca="true" t="shared" si="12" ref="D206:D254">B206+9.5</f>
        <v>4.993452</v>
      </c>
      <c r="E206">
        <v>-1.727873</v>
      </c>
      <c r="G206">
        <v>-5.318075</v>
      </c>
      <c r="H206">
        <f aca="true" t="shared" si="13" ref="H206:H254">G206+9.5</f>
        <v>4.181925</v>
      </c>
      <c r="I206">
        <v>-22.236677</v>
      </c>
      <c r="K206">
        <v>-5.553069</v>
      </c>
      <c r="L206">
        <f aca="true" t="shared" si="14" ref="L206:L254">K206+9.5</f>
        <v>3.946931</v>
      </c>
      <c r="M206">
        <v>0.228391</v>
      </c>
      <c r="O206">
        <v>-3.737582</v>
      </c>
      <c r="P206">
        <f aca="true" t="shared" si="15" ref="P206:P254">O206+9.5</f>
        <v>5.762418</v>
      </c>
      <c r="Q206">
        <v>-24.285282</v>
      </c>
    </row>
    <row r="207" spans="1:17" ht="12.75">
      <c r="A207">
        <v>5300</v>
      </c>
      <c r="B207">
        <v>-4.278416</v>
      </c>
      <c r="C207" t="str">
        <f>IMDIV(COMPLEX(1-1/3*($B207*r0/c0)^2,$B207*r0/c0),COMPLEX(1,1/3*$B207*r0/c0))</f>
        <v>0.999999604134165-1.25835789612923E-003i</v>
      </c>
      <c r="D207">
        <f t="shared" si="12"/>
        <v>5.221584</v>
      </c>
      <c r="E207">
        <v>-5.094057</v>
      </c>
      <c r="G207">
        <v>-5.181009</v>
      </c>
      <c r="H207">
        <f t="shared" si="13"/>
        <v>4.318991</v>
      </c>
      <c r="I207">
        <v>-21.84469</v>
      </c>
      <c r="K207">
        <v>-5.252768</v>
      </c>
      <c r="L207">
        <f t="shared" si="14"/>
        <v>4.247232</v>
      </c>
      <c r="M207">
        <v>2.477542</v>
      </c>
      <c r="O207">
        <v>-3.031079</v>
      </c>
      <c r="P207">
        <f t="shared" si="15"/>
        <v>6.468921</v>
      </c>
      <c r="Q207">
        <v>-27.593578</v>
      </c>
    </row>
    <row r="208" spans="1:17" ht="12.75">
      <c r="A208">
        <v>5450</v>
      </c>
      <c r="B208">
        <v>-4.373445</v>
      </c>
      <c r="C208" t="str">
        <f>IMDIV(COMPLEX(1-1/3*($B208*r0/c0)^2,$B208*r0/c0),COMPLEX(1,1/3*$B208*r0/c0))</f>
        <v>0.999999586353519-1.28630761897943E-003i</v>
      </c>
      <c r="D208">
        <f t="shared" si="12"/>
        <v>5.126555</v>
      </c>
      <c r="E208">
        <v>-7.560904</v>
      </c>
      <c r="G208">
        <v>-4.993157</v>
      </c>
      <c r="H208">
        <f t="shared" si="13"/>
        <v>4.506843</v>
      </c>
      <c r="I208">
        <v>-21.380884000000002</v>
      </c>
      <c r="K208">
        <v>-5.029442</v>
      </c>
      <c r="L208">
        <f t="shared" si="14"/>
        <v>4.470558</v>
      </c>
      <c r="M208">
        <v>1.703757</v>
      </c>
      <c r="O208">
        <v>-3.539794</v>
      </c>
      <c r="P208">
        <f t="shared" si="15"/>
        <v>5.9602059999999994</v>
      </c>
      <c r="Q208">
        <v>-37.557266</v>
      </c>
    </row>
    <row r="209" spans="1:17" ht="12.75">
      <c r="A209">
        <v>5600</v>
      </c>
      <c r="B209">
        <v>-4.501434</v>
      </c>
      <c r="C209" t="str">
        <f>IMDIV(COMPLEX(1-1/3*($B209*r0/c0)^2,$B209*r0/c0),COMPLEX(1,1/3*$B209*r0/c0))</f>
        <v>0.999999561788513-1.32395146655589E-003i</v>
      </c>
      <c r="D209">
        <f t="shared" si="12"/>
        <v>4.998566</v>
      </c>
      <c r="E209">
        <v>-8.575933</v>
      </c>
      <c r="G209">
        <v>-4.901514</v>
      </c>
      <c r="H209">
        <f t="shared" si="13"/>
        <v>4.598486</v>
      </c>
      <c r="I209">
        <v>-22.683846</v>
      </c>
      <c r="K209">
        <v>-5.328689</v>
      </c>
      <c r="L209">
        <f t="shared" si="14"/>
        <v>4.171311</v>
      </c>
      <c r="M209">
        <v>0.277384</v>
      </c>
      <c r="O209">
        <v>-4.481357</v>
      </c>
      <c r="P209">
        <f t="shared" si="15"/>
        <v>5.018643</v>
      </c>
      <c r="Q209">
        <v>-39.096428</v>
      </c>
    </row>
    <row r="210" spans="1:17" ht="12.75">
      <c r="A210">
        <v>5800</v>
      </c>
      <c r="B210">
        <v>-4.304185</v>
      </c>
      <c r="C210" t="str">
        <f>IMDIV(COMPLEX(1-1/3*($B210*r0/c0)^2,$B210*r0/c0),COMPLEX(1,1/3*$B210*r0/c0))</f>
        <v>0.999999599351188-1.26593701830391E-003i</v>
      </c>
      <c r="D210">
        <f t="shared" si="12"/>
        <v>5.195815</v>
      </c>
      <c r="E210">
        <v>-7.356279</v>
      </c>
      <c r="G210">
        <v>-4.890472</v>
      </c>
      <c r="H210">
        <f t="shared" si="13"/>
        <v>4.609528</v>
      </c>
      <c r="I210">
        <v>-22.657003</v>
      </c>
      <c r="K210">
        <v>-5.528056</v>
      </c>
      <c r="L210">
        <f t="shared" si="14"/>
        <v>3.9719439999999997</v>
      </c>
      <c r="M210">
        <v>4.803916</v>
      </c>
      <c r="O210">
        <v>-5.46561</v>
      </c>
      <c r="P210">
        <f t="shared" si="15"/>
        <v>4.03439</v>
      </c>
      <c r="Q210">
        <v>-42.235336</v>
      </c>
    </row>
    <row r="211" spans="1:17" ht="12.75">
      <c r="A211">
        <v>6000</v>
      </c>
      <c r="B211">
        <v>-3.732602</v>
      </c>
      <c r="C211" t="str">
        <f>IMDIV(COMPLEX(1-1/3*($B211*r0/c0)^2,$B211*r0/c0),COMPLEX(1,1/3*$B211*r0/c0))</f>
        <v>0.999999698695643-1.09782428303666E-003i</v>
      </c>
      <c r="D211">
        <f t="shared" si="12"/>
        <v>5.767398</v>
      </c>
      <c r="E211">
        <v>-9.224067</v>
      </c>
      <c r="G211">
        <v>-4.757345</v>
      </c>
      <c r="H211">
        <f t="shared" si="13"/>
        <v>4.742655</v>
      </c>
      <c r="I211">
        <v>-23.48361</v>
      </c>
      <c r="K211">
        <v>-5.096216</v>
      </c>
      <c r="L211">
        <f t="shared" si="14"/>
        <v>4.403784</v>
      </c>
      <c r="M211">
        <v>7.21516</v>
      </c>
      <c r="O211">
        <v>-6.214972</v>
      </c>
      <c r="P211">
        <f t="shared" si="15"/>
        <v>3.2850279999999996</v>
      </c>
      <c r="Q211">
        <v>-33.874828</v>
      </c>
    </row>
    <row r="212" spans="1:17" ht="12.75">
      <c r="A212">
        <v>6150</v>
      </c>
      <c r="B212">
        <v>-3.470322</v>
      </c>
      <c r="C212" t="str">
        <f>IMDIV(COMPLEX(1-1/3*($B212*r0/c0)^2,$B212*r0/c0),COMPLEX(1,1/3*$B212*r0/c0))</f>
        <v>0.999999739551651-1.02068307409407E-003i</v>
      </c>
      <c r="D212">
        <f t="shared" si="12"/>
        <v>6.0296780000000005</v>
      </c>
      <c r="E212">
        <v>-13.123722</v>
      </c>
      <c r="G212">
        <v>-4.826298</v>
      </c>
      <c r="H212">
        <f t="shared" si="13"/>
        <v>4.673702</v>
      </c>
      <c r="I212">
        <v>-24.932924</v>
      </c>
      <c r="K212">
        <v>-4.910989</v>
      </c>
      <c r="L212">
        <f t="shared" si="14"/>
        <v>4.589011</v>
      </c>
      <c r="M212">
        <v>5.719517</v>
      </c>
      <c r="O212">
        <v>-6.481871</v>
      </c>
      <c r="P212">
        <f t="shared" si="15"/>
        <v>3.018129</v>
      </c>
      <c r="Q212">
        <v>-33.885635</v>
      </c>
    </row>
    <row r="213" spans="1:17" ht="12.75">
      <c r="A213">
        <v>6300</v>
      </c>
      <c r="B213">
        <v>-3.305957</v>
      </c>
      <c r="C213" t="str">
        <f>IMDIV(COMPLEX(1-1/3*($B213*r0/c0)^2,$B213*r0/c0),COMPLEX(1,1/3*$B213*r0/c0))</f>
        <v>0.999999763638644-9.72340409029482E-004i</v>
      </c>
      <c r="D213">
        <f t="shared" si="12"/>
        <v>6.194043000000001</v>
      </c>
      <c r="E213">
        <v>-12.911431</v>
      </c>
      <c r="G213">
        <v>-4.81222</v>
      </c>
      <c r="H213">
        <f t="shared" si="13"/>
        <v>4.68778</v>
      </c>
      <c r="I213">
        <v>-22.929281</v>
      </c>
      <c r="K213">
        <v>-4.949861</v>
      </c>
      <c r="L213">
        <f t="shared" si="14"/>
        <v>4.550139</v>
      </c>
      <c r="M213">
        <v>8.582069</v>
      </c>
      <c r="O213">
        <v>-6.309419</v>
      </c>
      <c r="P213">
        <f t="shared" si="15"/>
        <v>3.190581</v>
      </c>
      <c r="Q213">
        <v>-26.408297</v>
      </c>
    </row>
    <row r="214" spans="1:17" ht="12.75">
      <c r="A214">
        <v>6500</v>
      </c>
      <c r="B214">
        <v>-2.762837</v>
      </c>
      <c r="C214" t="str">
        <f>IMDIV(COMPLEX(1-1/3*($B214*r0/c0)^2,$B214*r0/c0),COMPLEX(1,1/3*$B214*r0/c0))</f>
        <v>0.999999834920696-8.12599184718709E-004i</v>
      </c>
      <c r="D214">
        <f t="shared" si="12"/>
        <v>6.737163</v>
      </c>
      <c r="E214">
        <v>-18.317156</v>
      </c>
      <c r="G214">
        <v>-4.574426</v>
      </c>
      <c r="H214">
        <f t="shared" si="13"/>
        <v>4.925574</v>
      </c>
      <c r="I214">
        <v>-26.757788</v>
      </c>
      <c r="K214">
        <v>-4.563751</v>
      </c>
      <c r="L214">
        <f t="shared" si="14"/>
        <v>4.936249</v>
      </c>
      <c r="M214">
        <v>7.705719</v>
      </c>
      <c r="O214">
        <v>-6.253013</v>
      </c>
      <c r="P214">
        <f t="shared" si="15"/>
        <v>3.246987</v>
      </c>
      <c r="Q214">
        <v>-26.387949</v>
      </c>
    </row>
    <row r="215" spans="1:17" ht="12.75">
      <c r="A215">
        <v>6700</v>
      </c>
      <c r="B215">
        <v>-2.836377</v>
      </c>
      <c r="C215" t="str">
        <f>IMDIV(COMPLEX(1-1/3*($B215*r0/c0)^2,$B215*r0/c0),COMPLEX(1,1/3*$B215*r0/c0))</f>
        <v>0.999999826015721-8.34228601983093E-004i</v>
      </c>
      <c r="D215">
        <f t="shared" si="12"/>
        <v>6.663622999999999</v>
      </c>
      <c r="E215">
        <v>-24.134865</v>
      </c>
      <c r="G215">
        <v>-5.023839</v>
      </c>
      <c r="H215">
        <f t="shared" si="13"/>
        <v>4.476161</v>
      </c>
      <c r="I215">
        <v>-27.963655</v>
      </c>
      <c r="K215">
        <v>-4.771245</v>
      </c>
      <c r="L215">
        <f t="shared" si="14"/>
        <v>4.728755</v>
      </c>
      <c r="M215">
        <v>7.160844</v>
      </c>
      <c r="O215">
        <v>-5.558213</v>
      </c>
      <c r="P215">
        <f t="shared" si="15"/>
        <v>3.9417869999999997</v>
      </c>
      <c r="Q215">
        <v>-24.090324</v>
      </c>
    </row>
    <row r="216" spans="1:17" ht="12.75">
      <c r="A216">
        <v>6900</v>
      </c>
      <c r="B216">
        <v>-3.084469</v>
      </c>
      <c r="C216" t="str">
        <f>IMDIV(COMPLEX(1-1/3*($B216*r0/c0)^2,$B216*r0/c0),COMPLEX(1,1/3*$B216*r0/c0))</f>
        <v>0.99999979424855-9.07196858034404E-004i</v>
      </c>
      <c r="D216">
        <f t="shared" si="12"/>
        <v>6.415531</v>
      </c>
      <c r="E216">
        <v>-28.64983</v>
      </c>
      <c r="G216">
        <v>-5.335682</v>
      </c>
      <c r="H216">
        <f t="shared" si="13"/>
        <v>4.164318</v>
      </c>
      <c r="I216">
        <v>-27.550659</v>
      </c>
      <c r="K216">
        <v>-5.071221</v>
      </c>
      <c r="L216">
        <f t="shared" si="14"/>
        <v>4.428779</v>
      </c>
      <c r="M216">
        <v>10.154113</v>
      </c>
      <c r="O216">
        <v>-5.176277</v>
      </c>
      <c r="P216">
        <f t="shared" si="15"/>
        <v>4.323723</v>
      </c>
      <c r="Q216">
        <v>-24.392853</v>
      </c>
    </row>
    <row r="217" spans="1:17" ht="12.75">
      <c r="A217">
        <v>7100</v>
      </c>
      <c r="B217">
        <v>-3.194034</v>
      </c>
      <c r="C217" t="str">
        <f>IMDIV(COMPLEX(1-1/3*($B217*r0/c0)^2,$B217*r0/c0),COMPLEX(1,1/3*$B217*r0/c0))</f>
        <v>0.999999779371736-9.39421868337376E-004i</v>
      </c>
      <c r="D217">
        <f t="shared" si="12"/>
        <v>6.305966</v>
      </c>
      <c r="E217">
        <v>-35.704342</v>
      </c>
      <c r="G217">
        <v>-5.360298</v>
      </c>
      <c r="H217">
        <f t="shared" si="13"/>
        <v>4.139702</v>
      </c>
      <c r="I217">
        <v>-30.906128</v>
      </c>
      <c r="K217">
        <v>-4.452906</v>
      </c>
      <c r="L217">
        <f t="shared" si="14"/>
        <v>5.047094</v>
      </c>
      <c r="M217">
        <v>12.296603</v>
      </c>
      <c r="O217">
        <v>-4.841394</v>
      </c>
      <c r="P217">
        <f t="shared" si="15"/>
        <v>4.658606</v>
      </c>
      <c r="Q217">
        <v>-29.631813</v>
      </c>
    </row>
    <row r="218" spans="1:17" ht="12.75">
      <c r="A218">
        <v>7300</v>
      </c>
      <c r="B218">
        <v>-4.183715</v>
      </c>
      <c r="C218" t="str">
        <f>IMDIV(COMPLEX(1-1/3*($B218*r0/c0)^2,$B218*r0/c0),COMPLEX(1,1/3*$B218*r0/c0))</f>
        <v>0.999999621464867-1.23050464465928E-003i</v>
      </c>
      <c r="D218">
        <f t="shared" si="12"/>
        <v>5.316285</v>
      </c>
      <c r="E218">
        <v>-40.445866</v>
      </c>
      <c r="G218">
        <v>-6.258998</v>
      </c>
      <c r="H218">
        <f t="shared" si="13"/>
        <v>3.241002</v>
      </c>
      <c r="I218">
        <v>-30.36945</v>
      </c>
      <c r="K218">
        <v>-4.314793</v>
      </c>
      <c r="L218">
        <f t="shared" si="14"/>
        <v>5.185207</v>
      </c>
      <c r="M218">
        <v>10.3351</v>
      </c>
      <c r="O218">
        <v>-5.038528</v>
      </c>
      <c r="P218">
        <f t="shared" si="15"/>
        <v>4.461472</v>
      </c>
      <c r="Q218">
        <v>-31.69495</v>
      </c>
    </row>
    <row r="219" spans="1:17" ht="12.75">
      <c r="A219">
        <v>7500</v>
      </c>
      <c r="B219">
        <v>-5.523184</v>
      </c>
      <c r="C219" t="str">
        <f>IMDIV(COMPLEX(1-1/3*($B219*r0/c0)^2,$B219*r0/c0),COMPLEX(1,1/3*$B219*r0/c0))</f>
        <v>0.999999340278085-1.62446641820081E-003i</v>
      </c>
      <c r="D219">
        <f t="shared" si="12"/>
        <v>3.9768160000000004</v>
      </c>
      <c r="E219">
        <v>-42.634323</v>
      </c>
      <c r="G219">
        <v>-7.069545</v>
      </c>
      <c r="H219">
        <f t="shared" si="13"/>
        <v>2.4304550000000003</v>
      </c>
      <c r="I219">
        <v>-28.354206</v>
      </c>
      <c r="K219">
        <v>-4.608975</v>
      </c>
      <c r="L219">
        <f t="shared" si="14"/>
        <v>4.891025</v>
      </c>
      <c r="M219">
        <v>10.298944</v>
      </c>
      <c r="O219">
        <v>-5.694829</v>
      </c>
      <c r="P219">
        <f t="shared" si="15"/>
        <v>3.8051709999999996</v>
      </c>
      <c r="Q219">
        <v>-34.474972</v>
      </c>
    </row>
    <row r="220" spans="1:17" ht="12.75">
      <c r="A220">
        <v>7750</v>
      </c>
      <c r="B220">
        <v>-6.764138</v>
      </c>
      <c r="C220" t="str">
        <f>IMDIV(COMPLEX(1-1/3*($B220*r0/c0)^2,$B220*r0/c0),COMPLEX(1,1/3*$B220*r0/c0))</f>
        <v>0.999999010520812-1.98945333720203E-003i</v>
      </c>
      <c r="D220">
        <f t="shared" si="12"/>
        <v>2.735862</v>
      </c>
      <c r="E220">
        <v>-34.645447</v>
      </c>
      <c r="G220">
        <v>-7.842729</v>
      </c>
      <c r="H220">
        <f t="shared" si="13"/>
        <v>1.6572709999999997</v>
      </c>
      <c r="I220">
        <v>-19.111507</v>
      </c>
      <c r="K220">
        <v>-4.615924</v>
      </c>
      <c r="L220">
        <f t="shared" si="14"/>
        <v>4.884076</v>
      </c>
      <c r="M220">
        <v>15.607841</v>
      </c>
      <c r="O220">
        <v>-6.249378</v>
      </c>
      <c r="P220">
        <f t="shared" si="15"/>
        <v>3.250622</v>
      </c>
      <c r="Q220">
        <v>-34.426529</v>
      </c>
    </row>
    <row r="221" spans="1:17" ht="12.75">
      <c r="A221">
        <v>8000</v>
      </c>
      <c r="B221">
        <v>-6.314517</v>
      </c>
      <c r="C221" t="str">
        <f>IMDIV(COMPLEX(1-1/3*($B221*r0/c0)^2,$B221*r0/c0),COMPLEX(1,1/3*$B221*r0/c0))</f>
        <v>0.999999137692678-1.85721168309621E-003i</v>
      </c>
      <c r="D221">
        <f t="shared" si="12"/>
        <v>3.1854829999999996</v>
      </c>
      <c r="E221">
        <v>-30.675203</v>
      </c>
      <c r="G221">
        <v>-7.242846</v>
      </c>
      <c r="H221">
        <f t="shared" si="13"/>
        <v>2.257154</v>
      </c>
      <c r="I221">
        <v>-11.329457</v>
      </c>
      <c r="K221">
        <v>-3.788654</v>
      </c>
      <c r="L221">
        <f t="shared" si="14"/>
        <v>5.711346</v>
      </c>
      <c r="M221">
        <v>13.932463</v>
      </c>
      <c r="O221">
        <v>-6.490357</v>
      </c>
      <c r="P221">
        <f t="shared" si="15"/>
        <v>3.0096429999999996</v>
      </c>
      <c r="Q221">
        <v>-29.927134</v>
      </c>
    </row>
    <row r="222" spans="1:17" ht="12.75">
      <c r="A222">
        <v>8250</v>
      </c>
      <c r="B222">
        <v>-6.635605</v>
      </c>
      <c r="C222" t="str">
        <f>IMDIV(COMPLEX(1-1/3*($B222*r0/c0)^2,$B222*r0/c0),COMPLEX(1,1/3*$B222*r0/c0))</f>
        <v>0.999999047767911-1.95164945862295E-003i</v>
      </c>
      <c r="D222">
        <f t="shared" si="12"/>
        <v>2.864395</v>
      </c>
      <c r="E222">
        <v>-30.198183</v>
      </c>
      <c r="G222">
        <v>-6.926885</v>
      </c>
      <c r="H222">
        <f t="shared" si="13"/>
        <v>2.5731149999999996</v>
      </c>
      <c r="I222">
        <v>-6.706586</v>
      </c>
      <c r="K222">
        <v>-3.960647</v>
      </c>
      <c r="L222">
        <f t="shared" si="14"/>
        <v>5.539353</v>
      </c>
      <c r="M222">
        <v>13.714823</v>
      </c>
      <c r="O222">
        <v>-6.795396</v>
      </c>
      <c r="P222">
        <f t="shared" si="15"/>
        <v>2.704604</v>
      </c>
      <c r="Q222">
        <v>-24.030434</v>
      </c>
    </row>
    <row r="223" spans="1:17" ht="12.75">
      <c r="A223">
        <v>8500</v>
      </c>
      <c r="B223">
        <v>-7.006998</v>
      </c>
      <c r="C223" t="str">
        <f>IMDIV(COMPLEX(1-1/3*($B223*r0/c0)^2,$B223*r0/c0),COMPLEX(1,1/3*$B223*r0/c0))</f>
        <v>0.999998938192715-2.06088285883551E-003i</v>
      </c>
      <c r="D223">
        <f t="shared" si="12"/>
        <v>2.4930019999999997</v>
      </c>
      <c r="E223">
        <v>-20.853683</v>
      </c>
      <c r="G223">
        <v>-6.489108</v>
      </c>
      <c r="H223">
        <f t="shared" si="13"/>
        <v>3.010892</v>
      </c>
      <c r="I223">
        <v>0.890362</v>
      </c>
      <c r="K223">
        <v>-4.218195</v>
      </c>
      <c r="L223">
        <f t="shared" si="14"/>
        <v>5.281805</v>
      </c>
      <c r="M223">
        <v>16.399355</v>
      </c>
      <c r="O223">
        <v>-7.126113</v>
      </c>
      <c r="P223">
        <f t="shared" si="15"/>
        <v>2.373887</v>
      </c>
      <c r="Q223">
        <v>-14.620219</v>
      </c>
    </row>
    <row r="224" spans="1:17" ht="12.75">
      <c r="A224">
        <v>8750</v>
      </c>
      <c r="B224">
        <v>-5.824697</v>
      </c>
      <c r="C224" t="str">
        <f>IMDIV(COMPLEX(1-1/3*($B224*r0/c0)^2,$B224*r0/c0),COMPLEX(1,1/3*$B224*r0/c0))</f>
        <v>0.999999266283083-1.71314680495275E-003i</v>
      </c>
      <c r="D224">
        <f t="shared" si="12"/>
        <v>3.6753030000000004</v>
      </c>
      <c r="E224">
        <v>-18.127728</v>
      </c>
      <c r="G224">
        <v>-5.093131</v>
      </c>
      <c r="H224">
        <f t="shared" si="13"/>
        <v>4.406869</v>
      </c>
      <c r="I224">
        <v>5.020338</v>
      </c>
      <c r="K224">
        <v>-4.011951</v>
      </c>
      <c r="L224">
        <f t="shared" si="14"/>
        <v>5.488049</v>
      </c>
      <c r="M224">
        <v>21.870241</v>
      </c>
      <c r="O224">
        <v>-6.217104</v>
      </c>
      <c r="P224">
        <f t="shared" si="15"/>
        <v>3.282896</v>
      </c>
      <c r="Q224">
        <v>-14.327145</v>
      </c>
    </row>
    <row r="225" spans="1:17" ht="12.75">
      <c r="A225">
        <v>9000</v>
      </c>
      <c r="B225">
        <v>-4.736534</v>
      </c>
      <c r="C225" t="str">
        <f>IMDIV(COMPLEX(1-1/3*($B225*r0/c0)^2,$B225*r0/c0),COMPLEX(1,1/3*$B225*r0/c0))</f>
        <v>0.999999514819562-1.39309857324613E-003i</v>
      </c>
      <c r="D225">
        <f t="shared" si="12"/>
        <v>4.763466</v>
      </c>
      <c r="E225">
        <v>-21.878963</v>
      </c>
      <c r="G225">
        <v>-3.403422</v>
      </c>
      <c r="H225">
        <f t="shared" si="13"/>
        <v>6.096578</v>
      </c>
      <c r="I225">
        <v>1.807471</v>
      </c>
      <c r="K225">
        <v>-3.092612</v>
      </c>
      <c r="L225">
        <f t="shared" si="14"/>
        <v>6.407388</v>
      </c>
      <c r="M225">
        <v>22.136572</v>
      </c>
      <c r="O225">
        <v>-5.030593</v>
      </c>
      <c r="P225">
        <f t="shared" si="15"/>
        <v>4.469407</v>
      </c>
      <c r="Q225">
        <v>-11.777041</v>
      </c>
    </row>
    <row r="226" spans="1:17" ht="12.75">
      <c r="A226">
        <v>9250</v>
      </c>
      <c r="B226">
        <v>-3.991237</v>
      </c>
      <c r="C226" t="str">
        <f>IMDIV(COMPLEX(1-1/3*($B226*r0/c0)^2,$B226*r0/c0),COMPLEX(1,1/3*$B226*r0/c0))</f>
        <v>0.999999655493787-1.17389343750088E-003i</v>
      </c>
      <c r="D226">
        <f t="shared" si="12"/>
        <v>5.508763</v>
      </c>
      <c r="E226">
        <v>-26.335262</v>
      </c>
      <c r="G226">
        <v>-2.164529</v>
      </c>
      <c r="H226">
        <f t="shared" si="13"/>
        <v>7.335471</v>
      </c>
      <c r="I226">
        <v>-4.685647</v>
      </c>
      <c r="K226">
        <v>-2.265168</v>
      </c>
      <c r="L226">
        <f t="shared" si="14"/>
        <v>7.234832</v>
      </c>
      <c r="M226">
        <v>18.523859</v>
      </c>
      <c r="O226">
        <v>-3.482294</v>
      </c>
      <c r="P226">
        <f t="shared" si="15"/>
        <v>6.017706</v>
      </c>
      <c r="Q226">
        <v>-11.544538</v>
      </c>
    </row>
    <row r="227" spans="1:17" ht="12.75">
      <c r="A227">
        <v>9500</v>
      </c>
      <c r="B227">
        <v>-3.591354</v>
      </c>
      <c r="C227" t="str">
        <f>IMDIV(COMPLEX(1-1/3*($B227*r0/c0)^2,$B227*r0/c0),COMPLEX(1,1/3*$B227*r0/c0))</f>
        <v>0.999999721067907-1.05628073555057E-003i</v>
      </c>
      <c r="D227">
        <f t="shared" si="12"/>
        <v>5.908646</v>
      </c>
      <c r="E227">
        <v>-32.984596</v>
      </c>
      <c r="G227">
        <v>-1.554893</v>
      </c>
      <c r="H227">
        <f t="shared" si="13"/>
        <v>7.945107</v>
      </c>
      <c r="I227">
        <v>-10.129405</v>
      </c>
      <c r="K227">
        <v>-2.011576</v>
      </c>
      <c r="L227">
        <f t="shared" si="14"/>
        <v>7.488424</v>
      </c>
      <c r="M227">
        <v>13.781434</v>
      </c>
      <c r="O227">
        <v>-2.578404</v>
      </c>
      <c r="P227">
        <f t="shared" si="15"/>
        <v>6.921596</v>
      </c>
      <c r="Q227">
        <v>-21.407915</v>
      </c>
    </row>
    <row r="228" spans="1:17" ht="12.75">
      <c r="A228">
        <v>9750</v>
      </c>
      <c r="B228">
        <v>-4.097687</v>
      </c>
      <c r="C228" t="str">
        <f>IMDIV(COMPLEX(1-1/3*($B228*r0/c0)^2,$B228*r0/c0),COMPLEX(1,1/3*$B228*r0/c0))</f>
        <v>0.999999636872131-1.20520227764475E-003i</v>
      </c>
      <c r="D228">
        <f t="shared" si="12"/>
        <v>5.402313</v>
      </c>
      <c r="E228">
        <v>-37.514713</v>
      </c>
      <c r="G228">
        <v>-1.579225</v>
      </c>
      <c r="H228">
        <f t="shared" si="13"/>
        <v>7.920775</v>
      </c>
      <c r="I228">
        <v>-17.700258</v>
      </c>
      <c r="K228">
        <v>-2.598994</v>
      </c>
      <c r="L228">
        <f t="shared" si="14"/>
        <v>6.901006000000001</v>
      </c>
      <c r="M228">
        <v>14.576116</v>
      </c>
      <c r="O228">
        <v>-3.300098</v>
      </c>
      <c r="P228">
        <f t="shared" si="15"/>
        <v>6.199902</v>
      </c>
      <c r="Q228">
        <v>-33.544662</v>
      </c>
    </row>
    <row r="229" spans="1:17" ht="12.75">
      <c r="A229">
        <v>10000</v>
      </c>
      <c r="B229">
        <v>-4.439981</v>
      </c>
      <c r="C229" t="str">
        <f>IMDIV(COMPLEX(1-1/3*($B229*r0/c0)^2,$B229*r0/c0),COMPLEX(1,1/3*$B229*r0/c0))</f>
        <v>0.999999573671651-1.30587704307202E-003i</v>
      </c>
      <c r="D229">
        <f t="shared" si="12"/>
        <v>5.060019</v>
      </c>
      <c r="E229">
        <v>-37.611519</v>
      </c>
      <c r="G229">
        <v>-2.270177</v>
      </c>
      <c r="H229">
        <f t="shared" si="13"/>
        <v>7.229823</v>
      </c>
      <c r="I229">
        <v>-18.45298</v>
      </c>
      <c r="K229">
        <v>-2.477827</v>
      </c>
      <c r="L229">
        <f t="shared" si="14"/>
        <v>7.022173</v>
      </c>
      <c r="M229">
        <v>16.381767</v>
      </c>
      <c r="O229">
        <v>-4.440219</v>
      </c>
      <c r="P229">
        <f t="shared" si="15"/>
        <v>5.059781</v>
      </c>
      <c r="Q229">
        <v>-32.521999</v>
      </c>
    </row>
    <row r="230" spans="1:17" ht="12.75">
      <c r="A230">
        <v>10300</v>
      </c>
      <c r="B230">
        <v>-4.154421</v>
      </c>
      <c r="C230" t="str">
        <f>IMDIV(COMPLEX(1-1/3*($B230*r0/c0)^2,$B230*r0/c0),COMPLEX(1,1/3*$B230*r0/c0))</f>
        <v>0.999999626747245-1.2218887574484E-003i</v>
      </c>
      <c r="D230">
        <f t="shared" si="12"/>
        <v>5.345579</v>
      </c>
      <c r="E230">
        <v>-38.9282</v>
      </c>
      <c r="G230">
        <v>-1.584282</v>
      </c>
      <c r="H230">
        <f t="shared" si="13"/>
        <v>7.915718</v>
      </c>
      <c r="I230">
        <v>-15.06817</v>
      </c>
      <c r="K230">
        <v>-2.228498</v>
      </c>
      <c r="L230">
        <f t="shared" si="14"/>
        <v>7.271502</v>
      </c>
      <c r="M230">
        <v>17.248976</v>
      </c>
      <c r="O230">
        <v>-4.342237</v>
      </c>
      <c r="P230">
        <f t="shared" si="15"/>
        <v>5.157763</v>
      </c>
      <c r="Q230">
        <v>-24.169554</v>
      </c>
    </row>
    <row r="231" spans="1:17" ht="12.75">
      <c r="A231">
        <v>10600</v>
      </c>
      <c r="B231">
        <v>-4.253117</v>
      </c>
      <c r="C231" t="str">
        <f>IMDIV(COMPLEX(1-1/3*($B231*r0/c0)^2,$B231*r0/c0),COMPLEX(1,1/3*$B231*r0/c0))</f>
        <v>0.999999608801965-1.25091700938397E-003i</v>
      </c>
      <c r="D231">
        <f t="shared" si="12"/>
        <v>5.246883</v>
      </c>
      <c r="E231">
        <v>-46.213253</v>
      </c>
      <c r="G231">
        <v>-1.361041</v>
      </c>
      <c r="H231">
        <f t="shared" si="13"/>
        <v>8.138959</v>
      </c>
      <c r="I231">
        <v>-24.736759</v>
      </c>
      <c r="K231">
        <v>-1.985107</v>
      </c>
      <c r="L231">
        <f t="shared" si="14"/>
        <v>7.514893</v>
      </c>
      <c r="M231">
        <v>17.507698</v>
      </c>
      <c r="O231">
        <v>-3.513537</v>
      </c>
      <c r="P231">
        <f t="shared" si="15"/>
        <v>5.9864630000000005</v>
      </c>
      <c r="Q231">
        <v>-23.178968</v>
      </c>
    </row>
    <row r="232" spans="1:17" ht="12.75">
      <c r="A232">
        <v>10900</v>
      </c>
      <c r="B232">
        <v>-5.264529</v>
      </c>
      <c r="C232" t="str">
        <f>IMDIV(COMPLEX(1-1/3*($B232*r0/c0)^2,$B232*r0/c0),COMPLEX(1,1/3*$B232*r0/c0))</f>
        <v>0.999999400621779-1.54839134638883E-003i</v>
      </c>
      <c r="D232">
        <f t="shared" si="12"/>
        <v>4.235471</v>
      </c>
      <c r="E232">
        <v>-46.578369</v>
      </c>
      <c r="G232">
        <v>-1.895578</v>
      </c>
      <c r="H232">
        <f t="shared" si="13"/>
        <v>7.604422</v>
      </c>
      <c r="I232">
        <v>-22.094095</v>
      </c>
      <c r="K232">
        <v>-1.542166</v>
      </c>
      <c r="L232">
        <f t="shared" si="14"/>
        <v>7.957834</v>
      </c>
      <c r="M232">
        <v>18.932026</v>
      </c>
      <c r="O232">
        <v>-3.432772</v>
      </c>
      <c r="P232">
        <f t="shared" si="15"/>
        <v>6.067228</v>
      </c>
      <c r="Q232">
        <v>-25.300116</v>
      </c>
    </row>
    <row r="233" spans="1:17" ht="12.75">
      <c r="A233">
        <v>11200</v>
      </c>
      <c r="B233">
        <v>-5.624311</v>
      </c>
      <c r="C233" t="str">
        <f>IMDIV(COMPLEX(1-1/3*($B233*r0/c0)^2,$B233*r0/c0),COMPLEX(1,1/3*$B233*r0/c0))</f>
        <v>0.999999315898516-1.65420968347052E-003i</v>
      </c>
      <c r="D233">
        <f t="shared" si="12"/>
        <v>3.8756890000000004</v>
      </c>
      <c r="E233">
        <v>-50.957779</v>
      </c>
      <c r="G233">
        <v>-1.920736</v>
      </c>
      <c r="H233">
        <f t="shared" si="13"/>
        <v>7.579264</v>
      </c>
      <c r="I233">
        <v>-30.359686</v>
      </c>
      <c r="K233">
        <v>-1.38773</v>
      </c>
      <c r="L233">
        <f t="shared" si="14"/>
        <v>8.11227</v>
      </c>
      <c r="M233">
        <v>11.304339</v>
      </c>
      <c r="O233">
        <v>-2.976247</v>
      </c>
      <c r="P233">
        <f t="shared" si="15"/>
        <v>6.523753</v>
      </c>
      <c r="Q233">
        <v>-22.252974</v>
      </c>
    </row>
    <row r="234" spans="1:17" ht="12.75">
      <c r="A234">
        <v>11500</v>
      </c>
      <c r="B234">
        <v>-6.764809</v>
      </c>
      <c r="C234" t="str">
        <f>IMDIV(COMPLEX(1-1/3*($B234*r0/c0)^2,$B234*r0/c0),COMPLEX(1,1/3*$B234*r0/c0))</f>
        <v>0.999999010324492-1.98965069043615E-003i</v>
      </c>
      <c r="D234">
        <f t="shared" si="12"/>
        <v>2.7351910000000004</v>
      </c>
      <c r="E234">
        <v>-47.156864</v>
      </c>
      <c r="G234">
        <v>-3.067909</v>
      </c>
      <c r="H234">
        <f t="shared" si="13"/>
        <v>6.432091</v>
      </c>
      <c r="I234">
        <v>-24.735008</v>
      </c>
      <c r="K234">
        <v>-1.709076</v>
      </c>
      <c r="L234">
        <f t="shared" si="14"/>
        <v>7.790924</v>
      </c>
      <c r="M234">
        <v>15.328139</v>
      </c>
      <c r="O234">
        <v>-2.403821</v>
      </c>
      <c r="P234">
        <f t="shared" si="15"/>
        <v>7.096178999999999</v>
      </c>
      <c r="Q234">
        <v>-22.764233</v>
      </c>
    </row>
    <row r="235" spans="1:17" ht="12.75">
      <c r="A235">
        <v>11800</v>
      </c>
      <c r="B235">
        <v>-6.158679</v>
      </c>
      <c r="C235" t="str">
        <f>IMDIV(COMPLEX(1-1/3*($B235*r0/c0)^2,$B235*r0/c0),COMPLEX(1,1/3*$B235*r0/c0))</f>
        <v>0.99999917972976-1.81137691937957E-003i</v>
      </c>
      <c r="D235">
        <f t="shared" si="12"/>
        <v>3.3413209999999998</v>
      </c>
      <c r="E235">
        <v>-40.977982</v>
      </c>
      <c r="G235">
        <v>-1.91087</v>
      </c>
      <c r="H235">
        <f t="shared" si="13"/>
        <v>7.58913</v>
      </c>
      <c r="I235">
        <v>-16.146214</v>
      </c>
      <c r="K235">
        <v>-1.203696</v>
      </c>
      <c r="L235">
        <f t="shared" si="14"/>
        <v>8.296304</v>
      </c>
      <c r="M235">
        <v>15.038298</v>
      </c>
      <c r="O235">
        <v>-1.416628</v>
      </c>
      <c r="P235">
        <f t="shared" si="15"/>
        <v>8.083372</v>
      </c>
      <c r="Q235">
        <v>-20.983685</v>
      </c>
    </row>
    <row r="236" spans="1:17" ht="12.75">
      <c r="A236">
        <v>12100</v>
      </c>
      <c r="B236">
        <v>-6.796648</v>
      </c>
      <c r="C236" t="str">
        <f>IMDIV(COMPLEX(1-1/3*($B236*r0/c0)^2,$B236*r0/c0),COMPLEX(1,1/3*$B236*r0/c0))</f>
        <v>0.999999000986637-1.99901511616797E-003i</v>
      </c>
      <c r="D236">
        <f t="shared" si="12"/>
        <v>2.7033519999999998</v>
      </c>
      <c r="E236">
        <v>-45.383984</v>
      </c>
      <c r="G236">
        <v>-1.346177</v>
      </c>
      <c r="H236">
        <f t="shared" si="13"/>
        <v>8.153823</v>
      </c>
      <c r="I236">
        <v>-18.396235</v>
      </c>
      <c r="K236">
        <v>-1.134582</v>
      </c>
      <c r="L236">
        <f t="shared" si="14"/>
        <v>8.365418</v>
      </c>
      <c r="M236">
        <v>14.360332</v>
      </c>
      <c r="O236">
        <v>-0.721544</v>
      </c>
      <c r="P236">
        <f t="shared" si="15"/>
        <v>8.778456</v>
      </c>
      <c r="Q236">
        <v>-26.30748</v>
      </c>
    </row>
    <row r="237" spans="1:17" ht="12.75">
      <c r="A237">
        <v>12500</v>
      </c>
      <c r="B237">
        <v>-6.778638</v>
      </c>
      <c r="C237" t="str">
        <f>IMDIV(COMPLEX(1-1/3*($B237*r0/c0)^2,$B237*r0/c0),COMPLEX(1,1/3*$B237*r0/c0))</f>
        <v>0.99999900627406-1.9937180494277E-003i</v>
      </c>
      <c r="D237">
        <f t="shared" si="12"/>
        <v>2.721362</v>
      </c>
      <c r="E237">
        <v>-39.847889</v>
      </c>
      <c r="G237">
        <v>-0.54134</v>
      </c>
      <c r="H237">
        <f t="shared" si="13"/>
        <v>8.95866</v>
      </c>
      <c r="I237">
        <v>-18.201864</v>
      </c>
      <c r="K237">
        <v>-2.005759</v>
      </c>
      <c r="L237">
        <f t="shared" si="14"/>
        <v>7.494241000000001</v>
      </c>
      <c r="M237">
        <v>8.699792</v>
      </c>
      <c r="O237">
        <v>0.172569</v>
      </c>
      <c r="P237">
        <f t="shared" si="15"/>
        <v>9.672569</v>
      </c>
      <c r="Q237">
        <v>-28.730934</v>
      </c>
    </row>
    <row r="238" spans="1:17" ht="12.75">
      <c r="A238">
        <v>13000</v>
      </c>
      <c r="B238">
        <v>-6.775668</v>
      </c>
      <c r="C238" t="str">
        <f>IMDIV(COMPLEX(1-1/3*($B238*r0/c0)^2,$B238*r0/c0),COMPLEX(1,1/3*$B238*r0/c0))</f>
        <v>0.999999007144652-1.99284451871445E-003i</v>
      </c>
      <c r="D238">
        <f t="shared" si="12"/>
        <v>2.7243320000000004</v>
      </c>
      <c r="E238">
        <v>-38.260422</v>
      </c>
      <c r="G238">
        <v>0.354816</v>
      </c>
      <c r="H238">
        <f t="shared" si="13"/>
        <v>9.854816</v>
      </c>
      <c r="I238">
        <v>-21.874569</v>
      </c>
      <c r="K238">
        <v>-2.150536</v>
      </c>
      <c r="L238">
        <f t="shared" si="14"/>
        <v>7.349464</v>
      </c>
      <c r="M238">
        <v>15.444933</v>
      </c>
      <c r="O238">
        <v>0.205571</v>
      </c>
      <c r="P238">
        <f t="shared" si="15"/>
        <v>9.705571</v>
      </c>
      <c r="Q238">
        <v>-43.869144</v>
      </c>
    </row>
    <row r="239" spans="1:17" ht="12.75">
      <c r="A239">
        <v>13300</v>
      </c>
      <c r="B239">
        <v>-6.776172</v>
      </c>
      <c r="C239" t="str">
        <f>IMDIV(COMPLEX(1-1/3*($B239*r0/c0)^2,$B239*r0/c0),COMPLEX(1,1/3*$B239*r0/c0))</f>
        <v>0.999999006996942-1.99299275422934E-003i</v>
      </c>
      <c r="D239">
        <f t="shared" si="12"/>
        <v>2.723828</v>
      </c>
      <c r="E239">
        <v>-37.481773</v>
      </c>
      <c r="G239">
        <v>0.689249</v>
      </c>
      <c r="H239">
        <f t="shared" si="13"/>
        <v>10.189249</v>
      </c>
      <c r="I239">
        <v>-25.568813</v>
      </c>
      <c r="K239">
        <v>-2.315047</v>
      </c>
      <c r="L239">
        <f t="shared" si="14"/>
        <v>7.184953</v>
      </c>
      <c r="M239">
        <v>21.059193</v>
      </c>
      <c r="O239">
        <v>-0.4647</v>
      </c>
      <c r="P239">
        <f t="shared" si="15"/>
        <v>9.0353</v>
      </c>
      <c r="Q239">
        <v>-46.831688</v>
      </c>
    </row>
    <row r="240" spans="1:17" ht="12.75">
      <c r="A240">
        <v>13700</v>
      </c>
      <c r="B240">
        <v>-7.092124</v>
      </c>
      <c r="C240" t="str">
        <f>IMDIV(COMPLEX(1-1/3*($B240*r0/c0)^2,$B240*r0/c0),COMPLEX(1,1/3*$B240*r0/c0))</f>
        <v>0.999998912236848-2.08591995802223E-003i</v>
      </c>
      <c r="D240">
        <f t="shared" si="12"/>
        <v>2.407876</v>
      </c>
      <c r="E240">
        <v>-33.400883</v>
      </c>
      <c r="G240">
        <v>1.00282</v>
      </c>
      <c r="H240">
        <f t="shared" si="13"/>
        <v>10.50282</v>
      </c>
      <c r="I240">
        <v>-34.376789</v>
      </c>
      <c r="K240">
        <v>-2.131232</v>
      </c>
      <c r="L240">
        <f t="shared" si="14"/>
        <v>7.368768</v>
      </c>
      <c r="M240">
        <v>26.049011</v>
      </c>
      <c r="O240">
        <v>-0.621732</v>
      </c>
      <c r="P240">
        <f t="shared" si="15"/>
        <v>8.878268</v>
      </c>
      <c r="Q240">
        <v>-43.456139</v>
      </c>
    </row>
    <row r="241" spans="1:17" ht="12.75">
      <c r="A241">
        <v>14000</v>
      </c>
      <c r="B241">
        <v>-6.199957</v>
      </c>
      <c r="C241" t="str">
        <f>IMDIV(COMPLEX(1-1/3*($B241*r0/c0)^2,$B241*r0/c0),COMPLEX(1,1/3*$B241*r0/c0))</f>
        <v>0.999999168697344-1.82351752265304E-003i</v>
      </c>
      <c r="D241">
        <f t="shared" si="12"/>
        <v>3.3000429999999996</v>
      </c>
      <c r="E241">
        <v>-28.041716</v>
      </c>
      <c r="G241">
        <v>0.924659</v>
      </c>
      <c r="H241">
        <f t="shared" si="13"/>
        <v>10.424659</v>
      </c>
      <c r="I241">
        <v>-33.232258</v>
      </c>
      <c r="K241">
        <v>-0.179069</v>
      </c>
      <c r="L241">
        <f t="shared" si="14"/>
        <v>9.320931</v>
      </c>
      <c r="M241">
        <v>34.777905</v>
      </c>
      <c r="O241">
        <v>0.814627</v>
      </c>
      <c r="P241">
        <f t="shared" si="15"/>
        <v>10.314627</v>
      </c>
      <c r="Q241">
        <v>-42.830837</v>
      </c>
    </row>
    <row r="242" spans="1:17" ht="12.75">
      <c r="A242">
        <v>14500</v>
      </c>
      <c r="B242">
        <v>-6.362824</v>
      </c>
      <c r="C242" t="str">
        <f>IMDIV(COMPLEX(1-1/3*($B242*r0/c0)^2,$B242*r0/c0),COMPLEX(1,1/3*$B242*r0/c0))</f>
        <v>0.999999124448663-1.87141964279104E-003i</v>
      </c>
      <c r="D242">
        <f t="shared" si="12"/>
        <v>3.137176</v>
      </c>
      <c r="E242">
        <v>-30.095713</v>
      </c>
      <c r="G242">
        <v>-0.52735</v>
      </c>
      <c r="H242">
        <f t="shared" si="13"/>
        <v>8.97265</v>
      </c>
      <c r="I242">
        <v>-43.841869</v>
      </c>
      <c r="K242">
        <v>0.524219</v>
      </c>
      <c r="L242">
        <f t="shared" si="14"/>
        <v>10.024219</v>
      </c>
      <c r="M242">
        <v>30.437281</v>
      </c>
      <c r="O242">
        <v>1.103246</v>
      </c>
      <c r="P242">
        <f t="shared" si="15"/>
        <v>10.603246</v>
      </c>
      <c r="Q242">
        <v>-54.64888</v>
      </c>
    </row>
    <row r="243" spans="1:17" ht="12.75">
      <c r="A243">
        <v>15000</v>
      </c>
      <c r="B243">
        <v>-6.037758</v>
      </c>
      <c r="C243" t="str">
        <f>IMDIV(COMPLEX(1-1/3*($B243*r0/c0)^2,$B243*r0/c0),COMPLEX(1,1/3*$B243*r0/c0))</f>
        <v>0.999999211624288-1.77581187647379E-003i</v>
      </c>
      <c r="D243">
        <f t="shared" si="12"/>
        <v>3.462242</v>
      </c>
      <c r="E243">
        <v>-23.841032</v>
      </c>
      <c r="G243">
        <v>-0.062766</v>
      </c>
      <c r="H243">
        <f t="shared" si="13"/>
        <v>9.437234</v>
      </c>
      <c r="I243">
        <v>-30.773718</v>
      </c>
      <c r="K243">
        <v>0.540555</v>
      </c>
      <c r="L243">
        <f t="shared" si="14"/>
        <v>10.040555</v>
      </c>
      <c r="M243">
        <v>22.07375</v>
      </c>
      <c r="O243">
        <v>0.039359</v>
      </c>
      <c r="P243">
        <f t="shared" si="15"/>
        <v>9.539359</v>
      </c>
      <c r="Q243">
        <v>-62.518448</v>
      </c>
    </row>
    <row r="244" spans="1:17" ht="12.75">
      <c r="A244">
        <v>15500</v>
      </c>
      <c r="B244">
        <v>-5.715167</v>
      </c>
      <c r="C244" t="str">
        <f>IMDIV(COMPLEX(1-1/3*($B244*r0/c0)^2,$B244*r0/c0),COMPLEX(1,1/3*$B244*r0/c0))</f>
        <v>0.999999293617846-1.68093206427823E-003i</v>
      </c>
      <c r="D244">
        <f t="shared" si="12"/>
        <v>3.784833</v>
      </c>
      <c r="E244">
        <v>-20.9258</v>
      </c>
      <c r="G244">
        <v>0.141202</v>
      </c>
      <c r="H244">
        <f t="shared" si="13"/>
        <v>9.641202</v>
      </c>
      <c r="I244">
        <v>-28.881035</v>
      </c>
      <c r="K244">
        <v>0.197821</v>
      </c>
      <c r="L244">
        <f t="shared" si="14"/>
        <v>9.697821</v>
      </c>
      <c r="M244">
        <v>19.233976</v>
      </c>
      <c r="O244">
        <v>-0.944949</v>
      </c>
      <c r="P244">
        <f t="shared" si="15"/>
        <v>8.555051</v>
      </c>
      <c r="Q244">
        <v>-61.796425</v>
      </c>
    </row>
    <row r="245" spans="1:17" ht="12.75">
      <c r="A245">
        <v>16000</v>
      </c>
      <c r="B245">
        <v>-4.70624</v>
      </c>
      <c r="C245" t="str">
        <f>IMDIV(COMPLEX(1-1/3*($B245*r0/c0)^2,$B245*r0/c0),COMPLEX(1,1/3*$B245*r0/c0))</f>
        <v>0.999999521005962-1.38418856680308E-003i</v>
      </c>
      <c r="D245">
        <f t="shared" si="12"/>
        <v>4.79376</v>
      </c>
      <c r="E245">
        <v>-17.283134</v>
      </c>
      <c r="G245">
        <v>1.348939</v>
      </c>
      <c r="H245">
        <f t="shared" si="13"/>
        <v>10.848939</v>
      </c>
      <c r="I245">
        <v>-35.27494</v>
      </c>
      <c r="K245">
        <v>0.336716</v>
      </c>
      <c r="L245">
        <f t="shared" si="14"/>
        <v>9.836716</v>
      </c>
      <c r="M245">
        <v>23.698654</v>
      </c>
      <c r="O245">
        <v>-1.143949</v>
      </c>
      <c r="P245">
        <f t="shared" si="15"/>
        <v>8.356051</v>
      </c>
      <c r="Q245">
        <v>-54.812649</v>
      </c>
    </row>
    <row r="246" spans="1:17" ht="12.75">
      <c r="A246">
        <v>16500</v>
      </c>
      <c r="B246">
        <v>-4.092323</v>
      </c>
      <c r="C246" t="str">
        <f>IMDIV(COMPLEX(1-1/3*($B246*r0/c0)^2,$B246*r0/c0),COMPLEX(1,1/3*$B246*r0/c0))</f>
        <v>0.9999996378222-1.20362462972773E-003i</v>
      </c>
      <c r="D246">
        <f t="shared" si="12"/>
        <v>5.407677</v>
      </c>
      <c r="E246">
        <v>-11.665998</v>
      </c>
      <c r="G246">
        <v>1.486952</v>
      </c>
      <c r="H246">
        <f t="shared" si="13"/>
        <v>10.986952</v>
      </c>
      <c r="I246">
        <v>-37.963036</v>
      </c>
      <c r="K246">
        <v>0.499845</v>
      </c>
      <c r="L246">
        <f t="shared" si="14"/>
        <v>9.999845</v>
      </c>
      <c r="M246">
        <v>21.384043</v>
      </c>
      <c r="O246">
        <v>-0.156507</v>
      </c>
      <c r="P246">
        <f t="shared" si="15"/>
        <v>9.343493</v>
      </c>
      <c r="Q246">
        <v>-53.306965</v>
      </c>
    </row>
    <row r="247" spans="1:17" ht="12.75">
      <c r="A247">
        <v>17000</v>
      </c>
      <c r="B247">
        <v>-2.564866</v>
      </c>
      <c r="C247" t="str">
        <f>IMDIV(COMPLEX(1-1/3*($B247*r0/c0)^2,$B247*r0/c0),COMPLEX(1,1/3*$B247*r0/c0))</f>
        <v>0.999999857730609-7.5437240660322E-004i</v>
      </c>
      <c r="D247">
        <f t="shared" si="12"/>
        <v>6.935134</v>
      </c>
      <c r="E247">
        <v>-10.417189</v>
      </c>
      <c r="G247">
        <v>1.481186</v>
      </c>
      <c r="H247">
        <f t="shared" si="13"/>
        <v>10.981186</v>
      </c>
      <c r="I247">
        <v>-36.335461</v>
      </c>
      <c r="K247">
        <v>0.318845</v>
      </c>
      <c r="L247">
        <f t="shared" si="14"/>
        <v>9.818845</v>
      </c>
      <c r="M247">
        <v>30.274967</v>
      </c>
      <c r="O247">
        <v>0.92367</v>
      </c>
      <c r="P247">
        <f t="shared" si="15"/>
        <v>10.42367</v>
      </c>
      <c r="Q247">
        <v>-63.563969</v>
      </c>
    </row>
    <row r="248" spans="1:17" ht="12.75">
      <c r="A248">
        <v>17500</v>
      </c>
      <c r="B248">
        <v>-0.830393</v>
      </c>
      <c r="C248" t="str">
        <f>IMDIV(COMPLEX(1-1/3*($B248*r0/c0)^2,$B248*r0/c0),COMPLEX(1,1/3*$B248*r0/c0))</f>
        <v>0.999999985087532-2.44233237115177E-004i</v>
      </c>
      <c r="D248">
        <f t="shared" si="12"/>
        <v>8.669607</v>
      </c>
      <c r="E248">
        <v>-17.73863</v>
      </c>
      <c r="G248">
        <v>1.825261</v>
      </c>
      <c r="H248">
        <f t="shared" si="13"/>
        <v>11.325261</v>
      </c>
      <c r="I248">
        <v>-34.372078</v>
      </c>
      <c r="K248">
        <v>1.370311</v>
      </c>
      <c r="L248">
        <f t="shared" si="14"/>
        <v>10.870311000000001</v>
      </c>
      <c r="M248">
        <v>33.427788</v>
      </c>
      <c r="O248">
        <v>0.731379</v>
      </c>
      <c r="P248">
        <f t="shared" si="15"/>
        <v>10.231379</v>
      </c>
      <c r="Q248">
        <v>-64.691216</v>
      </c>
    </row>
    <row r="249" spans="1:17" ht="12.75">
      <c r="A249">
        <v>18000</v>
      </c>
      <c r="B249">
        <v>0.107426</v>
      </c>
      <c r="C249" t="str">
        <f>IMDIV(COMPLEX(1-1/3*($B249*r0/c0)^2,$B249*r0/c0),COMPLEX(1,1/3*$B249*r0/c0))</f>
        <v>0.999999999750425+3.1595882356884E-005i</v>
      </c>
      <c r="D249">
        <f t="shared" si="12"/>
        <v>9.607426</v>
      </c>
      <c r="E249">
        <v>-14.970738</v>
      </c>
      <c r="G249">
        <v>3.089301</v>
      </c>
      <c r="H249">
        <f t="shared" si="13"/>
        <v>12.589300999999999</v>
      </c>
      <c r="I249">
        <v>-31.563602</v>
      </c>
      <c r="K249">
        <v>2.98423</v>
      </c>
      <c r="L249">
        <f t="shared" si="14"/>
        <v>12.48423</v>
      </c>
      <c r="M249">
        <v>31.170174</v>
      </c>
      <c r="O249">
        <v>0.35016</v>
      </c>
      <c r="P249">
        <f t="shared" si="15"/>
        <v>9.85016</v>
      </c>
      <c r="Q249">
        <v>-63.090839</v>
      </c>
    </row>
    <row r="250" spans="1:17" ht="12.75">
      <c r="A250">
        <v>18500</v>
      </c>
      <c r="B250">
        <v>1.977694</v>
      </c>
      <c r="C250" t="str">
        <f>IMDIV(COMPLEX(1-1/3*($B250*r0/c0)^2,$B250*r0/c0),COMPLEX(1,1/3*$B250*r0/c0))</f>
        <v>0.999999915413641+5.81674730483226E-004i</v>
      </c>
      <c r="D250">
        <f t="shared" si="12"/>
        <v>11.477694</v>
      </c>
      <c r="E250">
        <v>-20.396862</v>
      </c>
      <c r="G250">
        <v>5.011713</v>
      </c>
      <c r="H250">
        <f t="shared" si="13"/>
        <v>14.511713</v>
      </c>
      <c r="I250">
        <v>-49.091812</v>
      </c>
      <c r="K250">
        <v>3.856998</v>
      </c>
      <c r="L250">
        <f t="shared" si="14"/>
        <v>13.356998</v>
      </c>
      <c r="M250">
        <v>21.694117</v>
      </c>
      <c r="O250">
        <v>1.028032</v>
      </c>
      <c r="P250">
        <f t="shared" si="15"/>
        <v>10.528032</v>
      </c>
      <c r="Q250">
        <v>-56.40551</v>
      </c>
    </row>
    <row r="251" spans="1:17" ht="12.75">
      <c r="A251">
        <v>19000</v>
      </c>
      <c r="B251">
        <v>3.80423</v>
      </c>
      <c r="C251" t="str">
        <f>IMDIV(COMPLEX(1-1/3*($B251*r0/c0)^2,$B251*r0/c0),COMPLEX(1,1/3*$B251*r0/c0))</f>
        <v>0.999999687020731+1.11889135156546E-003i</v>
      </c>
      <c r="D251">
        <f t="shared" si="12"/>
        <v>13.30423</v>
      </c>
      <c r="E251">
        <v>-30.452545</v>
      </c>
      <c r="G251">
        <v>5.4432</v>
      </c>
      <c r="H251">
        <f t="shared" si="13"/>
        <v>14.943200000000001</v>
      </c>
      <c r="I251">
        <v>-57.302746</v>
      </c>
      <c r="K251">
        <v>4.119403</v>
      </c>
      <c r="L251">
        <f t="shared" si="14"/>
        <v>13.619403</v>
      </c>
      <c r="M251">
        <v>11.402692</v>
      </c>
      <c r="O251">
        <v>3.095228</v>
      </c>
      <c r="P251">
        <f t="shared" si="15"/>
        <v>12.595228</v>
      </c>
      <c r="Q251">
        <v>-66.55864</v>
      </c>
    </row>
    <row r="252" spans="1:17" ht="12.75">
      <c r="A252">
        <v>19500</v>
      </c>
      <c r="B252">
        <v>5.01274</v>
      </c>
      <c r="C252" t="str">
        <f>IMDIV(COMPLEX(1-1/3*($B252*r0/c0)^2,$B252*r0/c0),COMPLEX(1,1/3*$B252*r0/c0))</f>
        <v>0.999999456584155+1.47433569470623E-003i</v>
      </c>
      <c r="D252">
        <f t="shared" si="12"/>
        <v>14.51274</v>
      </c>
      <c r="E252">
        <v>-39.706554</v>
      </c>
      <c r="G252">
        <v>4.885869</v>
      </c>
      <c r="H252">
        <f t="shared" si="13"/>
        <v>14.385869</v>
      </c>
      <c r="I252">
        <v>-60.219654</v>
      </c>
      <c r="K252">
        <v>2.401192</v>
      </c>
      <c r="L252">
        <f t="shared" si="14"/>
        <v>11.901192</v>
      </c>
      <c r="M252">
        <v>8.390388</v>
      </c>
      <c r="O252">
        <v>4.610151</v>
      </c>
      <c r="P252">
        <f t="shared" si="15"/>
        <v>14.110151</v>
      </c>
      <c r="Q252">
        <v>-78.499413</v>
      </c>
    </row>
    <row r="253" spans="1:17" ht="12.75">
      <c r="A253">
        <v>20000</v>
      </c>
      <c r="B253">
        <v>7.000387</v>
      </c>
      <c r="C253" t="str">
        <f>IMDIV(COMPLEX(1-1/3*($B253*r0/c0)^2,$B253*r0/c0),COMPLEX(1,1/3*$B253*r0/c0))</f>
        <v>0.999998940195368+2.05893844397684E-003i</v>
      </c>
      <c r="D253">
        <f t="shared" si="12"/>
        <v>16.500387</v>
      </c>
      <c r="E253">
        <v>-55.664356</v>
      </c>
      <c r="G253">
        <v>4.718688</v>
      </c>
      <c r="H253">
        <f t="shared" si="13"/>
        <v>14.218688</v>
      </c>
      <c r="I253">
        <v>-67.395943</v>
      </c>
      <c r="K253">
        <v>1.076236</v>
      </c>
      <c r="L253">
        <f t="shared" si="14"/>
        <v>10.576236</v>
      </c>
      <c r="M253">
        <v>12.607493</v>
      </c>
      <c r="O253">
        <v>4.700974</v>
      </c>
      <c r="P253">
        <f t="shared" si="15"/>
        <v>14.200974</v>
      </c>
      <c r="Q253">
        <v>-92.281647</v>
      </c>
    </row>
    <row r="254" spans="1:17" ht="12.75">
      <c r="A254">
        <v>20600</v>
      </c>
      <c r="B254">
        <v>8.127845</v>
      </c>
      <c r="C254" t="str">
        <f>IMDIV(COMPLEX(1-1/3*($B254*r0/c0)^2,$B254*r0/c0),COMPLEX(1,1/3*$B254*r0/c0))</f>
        <v>0.999998571328504+2.3905443547089E-003i</v>
      </c>
      <c r="D254">
        <f t="shared" si="12"/>
        <v>17.627845</v>
      </c>
      <c r="E254">
        <v>-96.043159</v>
      </c>
      <c r="G254">
        <v>6.257839</v>
      </c>
      <c r="H254">
        <f t="shared" si="13"/>
        <v>15.757839</v>
      </c>
      <c r="I254">
        <v>-83.312263</v>
      </c>
      <c r="K254">
        <v>4.047848</v>
      </c>
      <c r="L254">
        <f t="shared" si="14"/>
        <v>13.547848</v>
      </c>
      <c r="M254">
        <v>13.972498</v>
      </c>
      <c r="O254">
        <v>4.493578</v>
      </c>
      <c r="P254">
        <f t="shared" si="15"/>
        <v>13.993578</v>
      </c>
      <c r="Q254">
        <v>-107.226509</v>
      </c>
    </row>
    <row r="255" spans="1:17" ht="12.75">
      <c r="A255">
        <v>21200</v>
      </c>
      <c r="B255">
        <v>5.699476</v>
      </c>
      <c r="E255">
        <v>-158.6707</v>
      </c>
      <c r="G255">
        <v>6.348053</v>
      </c>
      <c r="I255">
        <v>-144.264526</v>
      </c>
      <c r="K255">
        <v>5.836097</v>
      </c>
      <c r="M255">
        <v>-42.141159</v>
      </c>
      <c r="O255">
        <v>4.282239</v>
      </c>
      <c r="Q255">
        <v>-152.214722</v>
      </c>
    </row>
    <row r="256" spans="1:15" ht="12.75">
      <c r="A256">
        <v>21800</v>
      </c>
      <c r="B256">
        <v>-7.316226</v>
      </c>
      <c r="G256">
        <v>-6.108651</v>
      </c>
      <c r="K256">
        <v>-4.431109</v>
      </c>
      <c r="O256">
        <v>-5.440146</v>
      </c>
    </row>
    <row r="258" spans="1:17" ht="12.75">
      <c r="A258" t="s">
        <v>1</v>
      </c>
      <c r="B258" t="s">
        <v>11</v>
      </c>
      <c r="C258" t="s">
        <v>1</v>
      </c>
      <c r="D258" t="s">
        <v>12</v>
      </c>
      <c r="F258" t="s">
        <v>1</v>
      </c>
      <c r="G258" t="s">
        <v>11</v>
      </c>
      <c r="H258" t="s">
        <v>1</v>
      </c>
      <c r="I258" t="s">
        <v>12</v>
      </c>
      <c r="J258" t="s">
        <v>1</v>
      </c>
      <c r="K258" t="s">
        <v>11</v>
      </c>
      <c r="L258" t="s">
        <v>1</v>
      </c>
      <c r="M258" t="s">
        <v>12</v>
      </c>
      <c r="N258" t="s">
        <v>1</v>
      </c>
      <c r="O258" t="s">
        <v>11</v>
      </c>
      <c r="P258" t="s">
        <v>1</v>
      </c>
      <c r="Q258" t="s">
        <v>12</v>
      </c>
    </row>
    <row r="259" spans="1:17" ht="12.75">
      <c r="A259">
        <v>14.5</v>
      </c>
      <c r="B259">
        <v>-18.121811</v>
      </c>
      <c r="C259">
        <v>14.5</v>
      </c>
      <c r="D259">
        <v>77.874565</v>
      </c>
      <c r="F259">
        <v>14.5</v>
      </c>
      <c r="G259">
        <v>-7.536632</v>
      </c>
      <c r="H259">
        <v>14.5</v>
      </c>
      <c r="I259">
        <v>80.649223</v>
      </c>
      <c r="J259">
        <v>14.5</v>
      </c>
      <c r="K259">
        <v>-8.349082</v>
      </c>
      <c r="L259">
        <v>14.5</v>
      </c>
      <c r="M259">
        <v>83.036255</v>
      </c>
      <c r="N259">
        <v>14.5</v>
      </c>
      <c r="O259">
        <v>-13.70775</v>
      </c>
      <c r="P259">
        <v>14.5</v>
      </c>
      <c r="Q259">
        <v>58.308971</v>
      </c>
    </row>
    <row r="260" spans="1:17" ht="12.75">
      <c r="A260">
        <v>15</v>
      </c>
      <c r="B260">
        <v>-18.121851</v>
      </c>
      <c r="C260">
        <v>15</v>
      </c>
      <c r="D260">
        <v>77.877419</v>
      </c>
      <c r="F260">
        <v>15</v>
      </c>
      <c r="G260">
        <v>-7.536654</v>
      </c>
      <c r="H260">
        <v>15</v>
      </c>
      <c r="I260">
        <v>80.647392</v>
      </c>
      <c r="J260">
        <v>15</v>
      </c>
      <c r="K260">
        <v>-8.348979</v>
      </c>
      <c r="L260">
        <v>15</v>
      </c>
      <c r="M260">
        <v>83.036072</v>
      </c>
      <c r="N260">
        <v>15</v>
      </c>
      <c r="O260">
        <v>-13.707491</v>
      </c>
      <c r="P260">
        <v>15</v>
      </c>
      <c r="Q260">
        <v>58.302872</v>
      </c>
    </row>
    <row r="261" spans="1:17" ht="12.75">
      <c r="A261">
        <v>15.5</v>
      </c>
      <c r="B261">
        <v>-17.535988</v>
      </c>
      <c r="C261">
        <v>15.5</v>
      </c>
      <c r="D261">
        <v>114.622925</v>
      </c>
      <c r="F261">
        <v>15.5</v>
      </c>
      <c r="G261">
        <v>-10.202136</v>
      </c>
      <c r="H261">
        <v>15.5</v>
      </c>
      <c r="I261">
        <v>86.1325</v>
      </c>
      <c r="J261">
        <v>15.5</v>
      </c>
      <c r="K261">
        <v>-10.410951</v>
      </c>
      <c r="L261">
        <v>15.5</v>
      </c>
      <c r="M261">
        <v>94.532082</v>
      </c>
      <c r="N261">
        <v>15.5</v>
      </c>
      <c r="O261">
        <v>-13.501676</v>
      </c>
      <c r="P261">
        <v>15.5</v>
      </c>
      <c r="Q261">
        <v>73.049179</v>
      </c>
    </row>
    <row r="262" spans="1:17" ht="12.75">
      <c r="A262">
        <v>16</v>
      </c>
      <c r="B262">
        <v>-17.147671</v>
      </c>
      <c r="C262">
        <v>16</v>
      </c>
      <c r="D262">
        <v>73.897125</v>
      </c>
      <c r="F262">
        <v>16</v>
      </c>
      <c r="G262">
        <v>-6.719034</v>
      </c>
      <c r="H262">
        <v>16</v>
      </c>
      <c r="I262">
        <v>76.762932</v>
      </c>
      <c r="J262">
        <v>16</v>
      </c>
      <c r="K262">
        <v>-7.514494</v>
      </c>
      <c r="L262">
        <v>16</v>
      </c>
      <c r="M262">
        <v>79.241539</v>
      </c>
      <c r="N262">
        <v>16</v>
      </c>
      <c r="O262">
        <v>-12.667763</v>
      </c>
      <c r="P262">
        <v>16</v>
      </c>
      <c r="Q262">
        <v>53.528652</v>
      </c>
    </row>
    <row r="263" spans="1:17" ht="12.75">
      <c r="A263">
        <v>16.5</v>
      </c>
      <c r="B263">
        <v>-17.139677</v>
      </c>
      <c r="C263">
        <v>16.5</v>
      </c>
      <c r="D263">
        <v>73.886032</v>
      </c>
      <c r="F263">
        <v>16.5</v>
      </c>
      <c r="G263">
        <v>-6.566783</v>
      </c>
      <c r="H263">
        <v>16.5</v>
      </c>
      <c r="I263">
        <v>76.760757</v>
      </c>
      <c r="J263">
        <v>16.5</v>
      </c>
      <c r="K263">
        <v>-7.381696</v>
      </c>
      <c r="L263">
        <v>16.5</v>
      </c>
      <c r="M263">
        <v>79.23951</v>
      </c>
      <c r="N263">
        <v>16.5</v>
      </c>
      <c r="O263">
        <v>-12.63346</v>
      </c>
      <c r="P263">
        <v>16.5</v>
      </c>
      <c r="Q263">
        <v>53.524403</v>
      </c>
    </row>
    <row r="264" spans="1:17" ht="12.75">
      <c r="A264">
        <v>17</v>
      </c>
      <c r="B264">
        <v>-16.172651</v>
      </c>
      <c r="C264">
        <v>17</v>
      </c>
      <c r="D264">
        <v>70.553383</v>
      </c>
      <c r="F264">
        <v>17</v>
      </c>
      <c r="G264">
        <v>-8.849007</v>
      </c>
      <c r="H264">
        <v>17</v>
      </c>
      <c r="I264">
        <v>73.499123</v>
      </c>
      <c r="J264">
        <v>17</v>
      </c>
      <c r="K264">
        <v>-8.933316</v>
      </c>
      <c r="L264">
        <v>17</v>
      </c>
      <c r="M264">
        <v>76.062378</v>
      </c>
      <c r="N264">
        <v>17</v>
      </c>
      <c r="O264">
        <v>-14.365262</v>
      </c>
      <c r="P264">
        <v>17</v>
      </c>
      <c r="Q264">
        <v>49.435444</v>
      </c>
    </row>
    <row r="265" spans="1:17" ht="12.75">
      <c r="A265">
        <v>17.5</v>
      </c>
      <c r="B265">
        <v>-16.223406</v>
      </c>
      <c r="C265">
        <v>17.5</v>
      </c>
      <c r="D265">
        <v>70.553368</v>
      </c>
      <c r="F265">
        <v>17.5</v>
      </c>
      <c r="G265">
        <v>-5.66003</v>
      </c>
      <c r="H265">
        <v>17.5</v>
      </c>
      <c r="I265">
        <v>73.498329</v>
      </c>
      <c r="J265">
        <v>17.5</v>
      </c>
      <c r="K265">
        <v>-6.477351</v>
      </c>
      <c r="L265">
        <v>17.5</v>
      </c>
      <c r="M265">
        <v>76.061516</v>
      </c>
      <c r="N265">
        <v>17.5</v>
      </c>
      <c r="O265">
        <v>-11.638677</v>
      </c>
      <c r="P265">
        <v>17.5</v>
      </c>
      <c r="Q265">
        <v>49.433388</v>
      </c>
    </row>
    <row r="266" spans="1:17" ht="12.75">
      <c r="A266">
        <v>18</v>
      </c>
      <c r="B266">
        <v>-16.20504</v>
      </c>
      <c r="C266">
        <v>18</v>
      </c>
      <c r="D266">
        <v>70.549355</v>
      </c>
      <c r="F266">
        <v>18</v>
      </c>
      <c r="G266">
        <v>-5.687742</v>
      </c>
      <c r="H266">
        <v>18</v>
      </c>
      <c r="I266">
        <v>73.498024</v>
      </c>
      <c r="J266">
        <v>18</v>
      </c>
      <c r="K266">
        <v>-6.546312</v>
      </c>
      <c r="L266">
        <v>18</v>
      </c>
      <c r="M266">
        <v>76.060532</v>
      </c>
      <c r="N266">
        <v>18</v>
      </c>
      <c r="O266">
        <v>-11.605198</v>
      </c>
      <c r="P266">
        <v>18</v>
      </c>
      <c r="Q266">
        <v>49.430565</v>
      </c>
    </row>
    <row r="267" spans="1:17" ht="12.75">
      <c r="A267">
        <v>18.5</v>
      </c>
      <c r="B267">
        <v>-15.714848</v>
      </c>
      <c r="C267">
        <v>18.5</v>
      </c>
      <c r="D267">
        <v>67.719643</v>
      </c>
      <c r="F267">
        <v>18.5</v>
      </c>
      <c r="G267">
        <v>-5.451193</v>
      </c>
      <c r="H267">
        <v>18.5</v>
      </c>
      <c r="I267">
        <v>70.739349</v>
      </c>
      <c r="J267">
        <v>18.5</v>
      </c>
      <c r="K267">
        <v>-6.548862</v>
      </c>
      <c r="L267">
        <v>18.5</v>
      </c>
      <c r="M267">
        <v>73.37381</v>
      </c>
      <c r="N267">
        <v>18.5</v>
      </c>
      <c r="O267">
        <v>-11.001759</v>
      </c>
      <c r="P267">
        <v>18.5</v>
      </c>
      <c r="Q267">
        <v>45.866032</v>
      </c>
    </row>
    <row r="268" spans="1:17" ht="12.75">
      <c r="A268">
        <v>19</v>
      </c>
      <c r="B268">
        <v>-15.372942</v>
      </c>
      <c r="C268">
        <v>19</v>
      </c>
      <c r="D268">
        <v>67.72023</v>
      </c>
      <c r="F268">
        <v>19</v>
      </c>
      <c r="G268">
        <v>-4.819846</v>
      </c>
      <c r="H268">
        <v>19</v>
      </c>
      <c r="I268">
        <v>70.739082</v>
      </c>
      <c r="J268">
        <v>19</v>
      </c>
      <c r="K268">
        <v>-5.636416</v>
      </c>
      <c r="L268">
        <v>19</v>
      </c>
      <c r="M268">
        <v>73.372414</v>
      </c>
      <c r="N268">
        <v>19</v>
      </c>
      <c r="O268">
        <v>-10.714526</v>
      </c>
      <c r="P268">
        <v>19</v>
      </c>
      <c r="Q268">
        <v>45.865124</v>
      </c>
    </row>
    <row r="269" spans="1:17" ht="12.75">
      <c r="A269">
        <v>19.5</v>
      </c>
      <c r="B269">
        <v>-14.706676</v>
      </c>
      <c r="C269">
        <v>19.5</v>
      </c>
      <c r="D269">
        <v>67.961426</v>
      </c>
      <c r="F269">
        <v>19.5</v>
      </c>
      <c r="G269">
        <v>-5.383408</v>
      </c>
      <c r="H269">
        <v>19.5</v>
      </c>
      <c r="I269">
        <v>65.625214</v>
      </c>
      <c r="J269">
        <v>19.5</v>
      </c>
      <c r="K269">
        <v>-6.008457</v>
      </c>
      <c r="L269">
        <v>19.5</v>
      </c>
      <c r="M269">
        <v>79.115463</v>
      </c>
      <c r="N269">
        <v>19.5</v>
      </c>
      <c r="O269">
        <v>-11.123322</v>
      </c>
      <c r="P269">
        <v>19.5</v>
      </c>
      <c r="Q269">
        <v>49.601532</v>
      </c>
    </row>
    <row r="270" spans="1:17" ht="12.75">
      <c r="A270">
        <v>20</v>
      </c>
      <c r="B270">
        <v>-14.585953</v>
      </c>
      <c r="C270">
        <v>20</v>
      </c>
      <c r="D270">
        <v>65.281776</v>
      </c>
      <c r="F270">
        <v>20</v>
      </c>
      <c r="G270">
        <v>-4.086607</v>
      </c>
      <c r="H270">
        <v>20</v>
      </c>
      <c r="I270">
        <v>68.373894</v>
      </c>
      <c r="J270">
        <v>20</v>
      </c>
      <c r="K270">
        <v>-4.896566</v>
      </c>
      <c r="L270">
        <v>20</v>
      </c>
      <c r="M270">
        <v>71.073257</v>
      </c>
      <c r="N270">
        <v>20</v>
      </c>
      <c r="O270">
        <v>-9.901602</v>
      </c>
      <c r="P270">
        <v>20</v>
      </c>
      <c r="Q270">
        <v>42.724339</v>
      </c>
    </row>
    <row r="271" spans="1:17" ht="12.75">
      <c r="A271">
        <v>20.6</v>
      </c>
      <c r="B271">
        <v>-14.475082</v>
      </c>
      <c r="C271">
        <v>20.6</v>
      </c>
      <c r="D271">
        <v>65.285477</v>
      </c>
      <c r="F271">
        <v>20.6</v>
      </c>
      <c r="G271">
        <v>-4.142609</v>
      </c>
      <c r="H271">
        <v>20.6</v>
      </c>
      <c r="I271">
        <v>68.37368</v>
      </c>
      <c r="J271">
        <v>20.6</v>
      </c>
      <c r="K271">
        <v>-4.963107</v>
      </c>
      <c r="L271">
        <v>20.6</v>
      </c>
      <c r="M271">
        <v>71.0756</v>
      </c>
      <c r="N271">
        <v>20.6</v>
      </c>
      <c r="O271">
        <v>-9.857525</v>
      </c>
      <c r="P271">
        <v>20.6</v>
      </c>
      <c r="Q271">
        <v>42.727421</v>
      </c>
    </row>
    <row r="272" spans="1:17" ht="12.75">
      <c r="A272">
        <v>21.2</v>
      </c>
      <c r="B272">
        <v>-13.957201</v>
      </c>
      <c r="C272">
        <v>21.2</v>
      </c>
      <c r="D272">
        <v>63.15477</v>
      </c>
      <c r="F272">
        <v>21.2</v>
      </c>
      <c r="G272">
        <v>-3.671089</v>
      </c>
      <c r="H272">
        <v>21.2</v>
      </c>
      <c r="I272">
        <v>66.309517</v>
      </c>
      <c r="J272">
        <v>21.2</v>
      </c>
      <c r="K272">
        <v>-4.490685</v>
      </c>
      <c r="L272">
        <v>21.2</v>
      </c>
      <c r="M272">
        <v>69.072983</v>
      </c>
      <c r="N272">
        <v>21.2</v>
      </c>
      <c r="O272">
        <v>-9.310657</v>
      </c>
      <c r="P272">
        <v>21.2</v>
      </c>
      <c r="Q272">
        <v>39.919758</v>
      </c>
    </row>
    <row r="273" spans="1:17" ht="12.75">
      <c r="A273">
        <v>21.8</v>
      </c>
      <c r="B273">
        <v>-13.959586</v>
      </c>
      <c r="C273">
        <v>21.8</v>
      </c>
      <c r="D273">
        <v>63.155582</v>
      </c>
      <c r="F273">
        <v>21.8</v>
      </c>
      <c r="G273">
        <v>-3.399186</v>
      </c>
      <c r="H273">
        <v>21.8</v>
      </c>
      <c r="I273">
        <v>66.307991</v>
      </c>
      <c r="J273">
        <v>21.8</v>
      </c>
      <c r="K273">
        <v>-4.211426</v>
      </c>
      <c r="L273">
        <v>21.8</v>
      </c>
      <c r="M273">
        <v>69.071999</v>
      </c>
      <c r="N273">
        <v>21.8</v>
      </c>
      <c r="O273">
        <v>-9.155305</v>
      </c>
      <c r="P273">
        <v>21.8</v>
      </c>
      <c r="Q273">
        <v>39.920898</v>
      </c>
    </row>
    <row r="274" spans="1:17" ht="12.75">
      <c r="A274">
        <v>22.4</v>
      </c>
      <c r="B274">
        <v>-14.264784</v>
      </c>
      <c r="C274">
        <v>22.4</v>
      </c>
      <c r="D274">
        <v>61.283859</v>
      </c>
      <c r="F274">
        <v>22.4</v>
      </c>
      <c r="G274">
        <v>-3.481389</v>
      </c>
      <c r="H274">
        <v>22.4</v>
      </c>
      <c r="I274">
        <v>64.494644</v>
      </c>
      <c r="J274">
        <v>22.4</v>
      </c>
      <c r="K274">
        <v>-4.278142</v>
      </c>
      <c r="L274">
        <v>22.4</v>
      </c>
      <c r="M274">
        <v>67.322487</v>
      </c>
      <c r="N274">
        <v>22.4</v>
      </c>
      <c r="O274">
        <v>-9.326952</v>
      </c>
      <c r="P274">
        <v>22.4</v>
      </c>
      <c r="Q274">
        <v>37.401089</v>
      </c>
    </row>
    <row r="275" spans="1:17" ht="12.75">
      <c r="A275">
        <v>23</v>
      </c>
      <c r="B275">
        <v>-13.24193</v>
      </c>
      <c r="C275">
        <v>23</v>
      </c>
      <c r="D275">
        <v>61.280937</v>
      </c>
      <c r="F275">
        <v>23</v>
      </c>
      <c r="G275">
        <v>-2.714899</v>
      </c>
      <c r="H275">
        <v>23</v>
      </c>
      <c r="I275">
        <v>64.493805</v>
      </c>
      <c r="J275">
        <v>23</v>
      </c>
      <c r="K275">
        <v>-3.525541</v>
      </c>
      <c r="L275">
        <v>23</v>
      </c>
      <c r="M275">
        <v>67.321487</v>
      </c>
      <c r="N275">
        <v>23</v>
      </c>
      <c r="O275">
        <v>-8.37701</v>
      </c>
      <c r="P275">
        <v>23</v>
      </c>
      <c r="Q275">
        <v>37.400051</v>
      </c>
    </row>
    <row r="276" spans="1:17" ht="12.75">
      <c r="A276">
        <v>23.7</v>
      </c>
      <c r="B276">
        <v>-13.187439</v>
      </c>
      <c r="C276">
        <v>23.7</v>
      </c>
      <c r="D276">
        <v>58.214134</v>
      </c>
      <c r="F276">
        <v>23.7</v>
      </c>
      <c r="G276">
        <v>-2.82953</v>
      </c>
      <c r="H276">
        <v>23.7</v>
      </c>
      <c r="I276">
        <v>64.151024</v>
      </c>
      <c r="J276">
        <v>23.7</v>
      </c>
      <c r="K276">
        <v>-3.568071</v>
      </c>
      <c r="L276">
        <v>23.7</v>
      </c>
      <c r="M276">
        <v>64.741005</v>
      </c>
      <c r="N276">
        <v>23.7</v>
      </c>
      <c r="O276">
        <v>-8.678348</v>
      </c>
      <c r="P276">
        <v>23.7</v>
      </c>
      <c r="Q276">
        <v>40.300625</v>
      </c>
    </row>
    <row r="277" spans="1:17" ht="12.75">
      <c r="A277">
        <v>24.4</v>
      </c>
      <c r="B277">
        <v>-12.679435</v>
      </c>
      <c r="C277">
        <v>24.4</v>
      </c>
      <c r="D277">
        <v>59.620831</v>
      </c>
      <c r="F277">
        <v>24.4</v>
      </c>
      <c r="G277">
        <v>-2.168478</v>
      </c>
      <c r="H277">
        <v>24.4</v>
      </c>
      <c r="I277">
        <v>62.869507</v>
      </c>
      <c r="J277">
        <v>24.4</v>
      </c>
      <c r="K277">
        <v>-2.982184</v>
      </c>
      <c r="L277">
        <v>24.4</v>
      </c>
      <c r="M277">
        <v>65.751564</v>
      </c>
      <c r="N277">
        <v>24.4</v>
      </c>
      <c r="O277">
        <v>-7.782575</v>
      </c>
      <c r="P277">
        <v>24.4</v>
      </c>
      <c r="Q277">
        <v>35.118702</v>
      </c>
    </row>
    <row r="278" spans="1:17" ht="12.75">
      <c r="A278">
        <v>25</v>
      </c>
      <c r="B278">
        <v>-12.49404</v>
      </c>
      <c r="C278">
        <v>25</v>
      </c>
      <c r="D278">
        <v>58.823692</v>
      </c>
      <c r="F278">
        <v>25</v>
      </c>
      <c r="G278">
        <v>-2.060709</v>
      </c>
      <c r="H278">
        <v>25</v>
      </c>
      <c r="I278">
        <v>59.236782</v>
      </c>
      <c r="J278">
        <v>25</v>
      </c>
      <c r="K278">
        <v>-2.912597</v>
      </c>
      <c r="L278">
        <v>25</v>
      </c>
      <c r="M278">
        <v>65.617523</v>
      </c>
      <c r="N278">
        <v>25</v>
      </c>
      <c r="O278">
        <v>-7.917136</v>
      </c>
      <c r="P278">
        <v>25</v>
      </c>
      <c r="Q278">
        <v>33.384586</v>
      </c>
    </row>
    <row r="279" spans="1:17" ht="12.75">
      <c r="A279">
        <v>25.7</v>
      </c>
      <c r="B279">
        <v>-12.027097</v>
      </c>
      <c r="C279">
        <v>25.7</v>
      </c>
      <c r="D279">
        <v>58.071136</v>
      </c>
      <c r="F279">
        <v>25.7</v>
      </c>
      <c r="G279">
        <v>-1.712776</v>
      </c>
      <c r="H279">
        <v>25.7</v>
      </c>
      <c r="I279">
        <v>61.382092</v>
      </c>
      <c r="J279">
        <v>25.7</v>
      </c>
      <c r="K279">
        <v>-2.490089</v>
      </c>
      <c r="L279">
        <v>25.7</v>
      </c>
      <c r="M279">
        <v>64.31633</v>
      </c>
      <c r="N279">
        <v>25.7</v>
      </c>
      <c r="O279">
        <v>-7.166485</v>
      </c>
      <c r="P279">
        <v>25.7</v>
      </c>
      <c r="Q279">
        <v>33.011665</v>
      </c>
    </row>
    <row r="280" spans="1:17" ht="12.75">
      <c r="A280">
        <v>26.5</v>
      </c>
      <c r="B280">
        <v>-11.665749</v>
      </c>
      <c r="C280">
        <v>26.5</v>
      </c>
      <c r="D280">
        <v>56.640533</v>
      </c>
      <c r="F280">
        <v>26.5</v>
      </c>
      <c r="G280">
        <v>-1.373757</v>
      </c>
      <c r="H280">
        <v>26.5</v>
      </c>
      <c r="I280">
        <v>59.994728</v>
      </c>
      <c r="J280">
        <v>26.5</v>
      </c>
      <c r="K280">
        <v>-2.147706</v>
      </c>
      <c r="L280">
        <v>26.5</v>
      </c>
      <c r="M280">
        <v>62.979057</v>
      </c>
      <c r="N280">
        <v>26.5</v>
      </c>
      <c r="O280">
        <v>-6.749024</v>
      </c>
      <c r="P280">
        <v>26.5</v>
      </c>
      <c r="Q280">
        <v>31.053102</v>
      </c>
    </row>
    <row r="281" spans="1:17" ht="12.75">
      <c r="A281">
        <v>27.2</v>
      </c>
      <c r="B281">
        <v>-11.356194</v>
      </c>
      <c r="C281">
        <v>27.2</v>
      </c>
      <c r="D281">
        <v>56.639248</v>
      </c>
      <c r="F281">
        <v>27.2</v>
      </c>
      <c r="G281">
        <v>-1.291159</v>
      </c>
      <c r="H281">
        <v>27.2</v>
      </c>
      <c r="I281">
        <v>59.994591</v>
      </c>
      <c r="J281">
        <v>27.2</v>
      </c>
      <c r="K281">
        <v>-1.963864</v>
      </c>
      <c r="L281">
        <v>27.2</v>
      </c>
      <c r="M281">
        <v>62.979332</v>
      </c>
      <c r="N281">
        <v>27.2</v>
      </c>
      <c r="O281">
        <v>-6.742806</v>
      </c>
      <c r="P281">
        <v>27.2</v>
      </c>
      <c r="Q281">
        <v>31.054178</v>
      </c>
    </row>
    <row r="282" spans="1:17" ht="12.75">
      <c r="A282">
        <v>28</v>
      </c>
      <c r="B282">
        <v>-11.281199</v>
      </c>
      <c r="C282">
        <v>28</v>
      </c>
      <c r="D282">
        <v>55.299736</v>
      </c>
      <c r="F282">
        <v>28</v>
      </c>
      <c r="G282">
        <v>-0.79713</v>
      </c>
      <c r="H282">
        <v>28</v>
      </c>
      <c r="I282">
        <v>58.673763</v>
      </c>
      <c r="J282">
        <v>28</v>
      </c>
      <c r="K282">
        <v>-1.60303</v>
      </c>
      <c r="L282">
        <v>28</v>
      </c>
      <c r="M282">
        <v>61.708668</v>
      </c>
      <c r="N282">
        <v>28</v>
      </c>
      <c r="O282">
        <v>-6.08199</v>
      </c>
      <c r="P282">
        <v>28</v>
      </c>
      <c r="Q282">
        <v>29.224815</v>
      </c>
    </row>
    <row r="283" spans="1:17" ht="12.75">
      <c r="A283">
        <v>29</v>
      </c>
      <c r="B283">
        <v>-11.429224</v>
      </c>
      <c r="C283">
        <v>29</v>
      </c>
      <c r="D283">
        <v>60.083862</v>
      </c>
      <c r="F283">
        <v>29</v>
      </c>
      <c r="G283">
        <v>-0.892768</v>
      </c>
      <c r="H283">
        <v>29</v>
      </c>
      <c r="I283">
        <v>58.271812</v>
      </c>
      <c r="J283">
        <v>29</v>
      </c>
      <c r="K283">
        <v>-1.71873</v>
      </c>
      <c r="L283">
        <v>29</v>
      </c>
      <c r="M283">
        <v>62.431843</v>
      </c>
      <c r="N283">
        <v>29</v>
      </c>
      <c r="O283">
        <v>-6.056597</v>
      </c>
      <c r="P283">
        <v>29</v>
      </c>
      <c r="Q283">
        <v>26.443621</v>
      </c>
    </row>
    <row r="284" spans="1:17" ht="12.75">
      <c r="A284">
        <v>30</v>
      </c>
      <c r="B284">
        <v>-11.059173</v>
      </c>
      <c r="C284">
        <v>30</v>
      </c>
      <c r="D284">
        <v>53.994621</v>
      </c>
      <c r="F284">
        <v>30</v>
      </c>
      <c r="G284">
        <v>-0.484234</v>
      </c>
      <c r="H284">
        <v>30</v>
      </c>
      <c r="I284">
        <v>57.387398</v>
      </c>
      <c r="J284">
        <v>30</v>
      </c>
      <c r="K284">
        <v>-1.328037</v>
      </c>
      <c r="L284">
        <v>30</v>
      </c>
      <c r="M284">
        <v>60.460888</v>
      </c>
      <c r="N284">
        <v>30</v>
      </c>
      <c r="O284">
        <v>-5.66916</v>
      </c>
      <c r="P284">
        <v>30</v>
      </c>
      <c r="Q284">
        <v>27.492826</v>
      </c>
    </row>
    <row r="285" spans="1:17" ht="12.75">
      <c r="A285">
        <v>30.7</v>
      </c>
      <c r="B285">
        <v>-10.791176</v>
      </c>
      <c r="C285">
        <v>30.7</v>
      </c>
      <c r="D285">
        <v>52.696342</v>
      </c>
      <c r="F285">
        <v>30.7</v>
      </c>
      <c r="G285">
        <v>-0.245342</v>
      </c>
      <c r="H285">
        <v>30.7</v>
      </c>
      <c r="I285">
        <v>56.108994</v>
      </c>
      <c r="J285">
        <v>30.7</v>
      </c>
      <c r="K285">
        <v>-1.083983</v>
      </c>
      <c r="L285">
        <v>30.7</v>
      </c>
      <c r="M285">
        <v>59.232494</v>
      </c>
      <c r="N285">
        <v>30.7</v>
      </c>
      <c r="O285">
        <v>-5.322409</v>
      </c>
      <c r="P285">
        <v>30.7</v>
      </c>
      <c r="Q285">
        <v>25.851084</v>
      </c>
    </row>
    <row r="286" spans="1:17" ht="12.75">
      <c r="A286">
        <v>31.5</v>
      </c>
      <c r="B286">
        <v>-10.614428</v>
      </c>
      <c r="C286">
        <v>31.5</v>
      </c>
      <c r="D286">
        <v>53.331459</v>
      </c>
      <c r="F286">
        <v>31.5</v>
      </c>
      <c r="G286">
        <v>-0.267946</v>
      </c>
      <c r="H286">
        <v>31.5</v>
      </c>
      <c r="I286">
        <v>54.92387</v>
      </c>
      <c r="J286">
        <v>31.5</v>
      </c>
      <c r="K286">
        <v>-1.051</v>
      </c>
      <c r="L286">
        <v>31.5</v>
      </c>
      <c r="M286">
        <v>58.428013</v>
      </c>
      <c r="N286">
        <v>31.5</v>
      </c>
      <c r="O286">
        <v>-5.238476</v>
      </c>
      <c r="P286">
        <v>31.5</v>
      </c>
      <c r="Q286">
        <v>25.068733</v>
      </c>
    </row>
    <row r="287" spans="1:17" ht="12.75">
      <c r="A287">
        <v>32.5</v>
      </c>
      <c r="B287">
        <v>-10.451667</v>
      </c>
      <c r="C287">
        <v>32.5</v>
      </c>
      <c r="D287">
        <v>51.412586</v>
      </c>
      <c r="F287">
        <v>32.5</v>
      </c>
      <c r="G287">
        <v>0.007428</v>
      </c>
      <c r="H287">
        <v>32.5</v>
      </c>
      <c r="I287">
        <v>54.825123</v>
      </c>
      <c r="J287">
        <v>32.5</v>
      </c>
      <c r="K287">
        <v>-0.797643</v>
      </c>
      <c r="L287">
        <v>32.5</v>
      </c>
      <c r="M287">
        <v>57.987747</v>
      </c>
      <c r="N287">
        <v>32.5</v>
      </c>
      <c r="O287">
        <v>-4.894108</v>
      </c>
      <c r="P287">
        <v>32.5</v>
      </c>
      <c r="Q287">
        <v>24.293507</v>
      </c>
    </row>
    <row r="288" spans="1:17" ht="12.75">
      <c r="A288">
        <v>33.5</v>
      </c>
      <c r="B288">
        <v>-10.226384</v>
      </c>
      <c r="C288">
        <v>33.5</v>
      </c>
      <c r="D288">
        <v>50.119293</v>
      </c>
      <c r="F288">
        <v>33.5</v>
      </c>
      <c r="G288">
        <v>0.202852</v>
      </c>
      <c r="H288">
        <v>33.5</v>
      </c>
      <c r="I288">
        <v>53.517845</v>
      </c>
      <c r="J288">
        <v>33.5</v>
      </c>
      <c r="K288">
        <v>-0.606844</v>
      </c>
      <c r="L288">
        <v>33.5</v>
      </c>
      <c r="M288">
        <v>56.710468</v>
      </c>
      <c r="N288">
        <v>33.5</v>
      </c>
      <c r="O288">
        <v>-4.569107</v>
      </c>
      <c r="P288">
        <v>33.5</v>
      </c>
      <c r="Q288">
        <v>22.790279</v>
      </c>
    </row>
    <row r="289" spans="1:17" ht="12.75">
      <c r="A289">
        <v>34.5</v>
      </c>
      <c r="B289">
        <v>-10.232597</v>
      </c>
      <c r="C289">
        <v>34.5</v>
      </c>
      <c r="D289">
        <v>48.776283</v>
      </c>
      <c r="F289">
        <v>34.5</v>
      </c>
      <c r="G289">
        <v>0.228239</v>
      </c>
      <c r="H289">
        <v>34.5</v>
      </c>
      <c r="I289">
        <v>52.156227</v>
      </c>
      <c r="J289">
        <v>34.5</v>
      </c>
      <c r="K289">
        <v>-0.644116</v>
      </c>
      <c r="L289">
        <v>34.5</v>
      </c>
      <c r="M289">
        <v>55.385517</v>
      </c>
      <c r="N289">
        <v>34.5</v>
      </c>
      <c r="O289">
        <v>-4.454926</v>
      </c>
      <c r="P289">
        <v>34.5</v>
      </c>
      <c r="Q289">
        <v>21.348383</v>
      </c>
    </row>
    <row r="290" spans="1:17" ht="12.75">
      <c r="A290">
        <v>35.5</v>
      </c>
      <c r="B290">
        <v>-10.065808</v>
      </c>
      <c r="C290">
        <v>35.5</v>
      </c>
      <c r="D290">
        <v>50.505222</v>
      </c>
      <c r="F290">
        <v>35.5</v>
      </c>
      <c r="G290">
        <v>0.319702</v>
      </c>
      <c r="H290">
        <v>35.5</v>
      </c>
      <c r="I290">
        <v>50.608082</v>
      </c>
      <c r="J290">
        <v>35.5</v>
      </c>
      <c r="K290">
        <v>-0.483608</v>
      </c>
      <c r="L290">
        <v>35.5</v>
      </c>
      <c r="M290">
        <v>55.056335</v>
      </c>
      <c r="N290">
        <v>35.5</v>
      </c>
      <c r="O290">
        <v>-4.199373</v>
      </c>
      <c r="P290">
        <v>35.5</v>
      </c>
      <c r="Q290">
        <v>20.082136</v>
      </c>
    </row>
    <row r="291" spans="1:17" ht="12.75">
      <c r="A291">
        <v>36.5</v>
      </c>
      <c r="B291">
        <v>-9.879442</v>
      </c>
      <c r="C291">
        <v>36.5</v>
      </c>
      <c r="D291">
        <v>47.407593</v>
      </c>
      <c r="F291">
        <v>36.5</v>
      </c>
      <c r="G291">
        <v>0.468518</v>
      </c>
      <c r="H291">
        <v>36.5</v>
      </c>
      <c r="I291">
        <v>50.743782</v>
      </c>
      <c r="J291">
        <v>36.5</v>
      </c>
      <c r="K291">
        <v>-0.351449</v>
      </c>
      <c r="L291">
        <v>36.5</v>
      </c>
      <c r="M291">
        <v>53.993324</v>
      </c>
      <c r="N291">
        <v>36.5</v>
      </c>
      <c r="O291">
        <v>-3.949898</v>
      </c>
      <c r="P291">
        <v>36.5</v>
      </c>
      <c r="Q291">
        <v>19.956457</v>
      </c>
    </row>
    <row r="292" spans="1:17" ht="12.75">
      <c r="A292">
        <v>37.5</v>
      </c>
      <c r="B292">
        <v>-9.777098</v>
      </c>
      <c r="C292">
        <v>37.5</v>
      </c>
      <c r="D292">
        <v>45.99929</v>
      </c>
      <c r="F292">
        <v>37.5</v>
      </c>
      <c r="G292">
        <v>0.556928</v>
      </c>
      <c r="H292">
        <v>37.5</v>
      </c>
      <c r="I292">
        <v>49.264408</v>
      </c>
      <c r="J292">
        <v>37.5</v>
      </c>
      <c r="K292">
        <v>-0.270328</v>
      </c>
      <c r="L292">
        <v>37.5</v>
      </c>
      <c r="M292">
        <v>52.530735</v>
      </c>
      <c r="N292">
        <v>37.5</v>
      </c>
      <c r="O292">
        <v>-3.708838</v>
      </c>
      <c r="P292">
        <v>37.5</v>
      </c>
      <c r="Q292">
        <v>18.614466</v>
      </c>
    </row>
    <row r="293" spans="1:17" ht="12.75">
      <c r="A293">
        <v>38.7</v>
      </c>
      <c r="B293">
        <v>-9.806753</v>
      </c>
      <c r="C293">
        <v>38.7</v>
      </c>
      <c r="D293">
        <v>44.526684</v>
      </c>
      <c r="F293">
        <v>38.7</v>
      </c>
      <c r="G293">
        <v>0.526033</v>
      </c>
      <c r="H293">
        <v>38.7</v>
      </c>
      <c r="I293">
        <v>47.707962</v>
      </c>
      <c r="J293">
        <v>38.7</v>
      </c>
      <c r="K293">
        <v>-0.36014</v>
      </c>
      <c r="L293">
        <v>38.7</v>
      </c>
      <c r="M293">
        <v>50.987755</v>
      </c>
      <c r="N293">
        <v>38.7</v>
      </c>
      <c r="O293">
        <v>-3.609064</v>
      </c>
      <c r="P293">
        <v>38.7</v>
      </c>
      <c r="Q293">
        <v>17.333124</v>
      </c>
    </row>
    <row r="294" spans="1:17" ht="12.75">
      <c r="A294">
        <v>40</v>
      </c>
      <c r="B294">
        <v>-9.851815</v>
      </c>
      <c r="C294">
        <v>40</v>
      </c>
      <c r="D294">
        <v>43.00716</v>
      </c>
      <c r="F294">
        <v>40</v>
      </c>
      <c r="G294">
        <v>0.540597</v>
      </c>
      <c r="H294">
        <v>40</v>
      </c>
      <c r="I294">
        <v>46.076069</v>
      </c>
      <c r="J294">
        <v>40</v>
      </c>
      <c r="K294">
        <v>-0.332563</v>
      </c>
      <c r="L294">
        <v>40</v>
      </c>
      <c r="M294">
        <v>49.356281</v>
      </c>
      <c r="N294">
        <v>40</v>
      </c>
      <c r="O294">
        <v>-3.481289</v>
      </c>
      <c r="P294">
        <v>40</v>
      </c>
      <c r="Q294">
        <v>16.098392</v>
      </c>
    </row>
    <row r="295" spans="1:17" ht="12.75">
      <c r="A295">
        <v>41.2</v>
      </c>
      <c r="B295">
        <v>-9.599861</v>
      </c>
      <c r="C295">
        <v>41.2</v>
      </c>
      <c r="D295">
        <v>41.189323</v>
      </c>
      <c r="F295">
        <v>41.2</v>
      </c>
      <c r="G295">
        <v>0.589392</v>
      </c>
      <c r="H295">
        <v>41.2</v>
      </c>
      <c r="I295">
        <v>45.446438</v>
      </c>
      <c r="J295">
        <v>41.2</v>
      </c>
      <c r="K295">
        <v>-0.254373</v>
      </c>
      <c r="L295">
        <v>41.2</v>
      </c>
      <c r="M295">
        <v>47.942577</v>
      </c>
      <c r="N295">
        <v>41.2</v>
      </c>
      <c r="O295">
        <v>-3.209008</v>
      </c>
      <c r="P295">
        <v>41.2</v>
      </c>
      <c r="Q295">
        <v>16.201448</v>
      </c>
    </row>
    <row r="296" spans="1:17" ht="12.75">
      <c r="A296">
        <v>42.5</v>
      </c>
      <c r="B296">
        <v>-9.620424</v>
      </c>
      <c r="C296">
        <v>42.5</v>
      </c>
      <c r="D296">
        <v>40.101967</v>
      </c>
      <c r="F296">
        <v>42.5</v>
      </c>
      <c r="G296">
        <v>0.579406</v>
      </c>
      <c r="H296">
        <v>42.5</v>
      </c>
      <c r="I296">
        <v>43.803593</v>
      </c>
      <c r="J296">
        <v>42.5</v>
      </c>
      <c r="K296">
        <v>-0.229591</v>
      </c>
      <c r="L296">
        <v>42.5</v>
      </c>
      <c r="M296">
        <v>47.245441</v>
      </c>
      <c r="N296">
        <v>42.5</v>
      </c>
      <c r="O296">
        <v>-2.985476</v>
      </c>
      <c r="P296">
        <v>42.5</v>
      </c>
      <c r="Q296">
        <v>15.321774</v>
      </c>
    </row>
    <row r="297" spans="1:17" ht="12.75">
      <c r="A297">
        <v>43.7</v>
      </c>
      <c r="B297">
        <v>-9.639614</v>
      </c>
      <c r="C297">
        <v>43.7</v>
      </c>
      <c r="D297">
        <v>39.121029</v>
      </c>
      <c r="F297">
        <v>43.7</v>
      </c>
      <c r="G297">
        <v>0.541985</v>
      </c>
      <c r="H297">
        <v>43.7</v>
      </c>
      <c r="I297">
        <v>41.855499</v>
      </c>
      <c r="J297">
        <v>43.7</v>
      </c>
      <c r="K297">
        <v>-0.325616</v>
      </c>
      <c r="L297">
        <v>43.7</v>
      </c>
      <c r="M297">
        <v>44.063156</v>
      </c>
      <c r="N297">
        <v>43.7</v>
      </c>
      <c r="O297">
        <v>-2.899517</v>
      </c>
      <c r="P297">
        <v>43.7</v>
      </c>
      <c r="Q297">
        <v>12.756465</v>
      </c>
    </row>
    <row r="298" spans="1:17" ht="12.75">
      <c r="A298">
        <v>45</v>
      </c>
      <c r="B298">
        <v>-9.632932</v>
      </c>
      <c r="C298">
        <v>45</v>
      </c>
      <c r="D298">
        <v>38.639782</v>
      </c>
      <c r="F298">
        <v>45</v>
      </c>
      <c r="G298">
        <v>0.533358</v>
      </c>
      <c r="H298">
        <v>45</v>
      </c>
      <c r="I298">
        <v>39.906593</v>
      </c>
      <c r="J298">
        <v>45</v>
      </c>
      <c r="K298">
        <v>-0.369909</v>
      </c>
      <c r="L298">
        <v>45</v>
      </c>
      <c r="M298">
        <v>43.27409</v>
      </c>
      <c r="N298">
        <v>45</v>
      </c>
      <c r="O298">
        <v>-2.750384</v>
      </c>
      <c r="P298">
        <v>45</v>
      </c>
      <c r="Q298">
        <v>12.647047</v>
      </c>
    </row>
    <row r="299" spans="1:17" ht="12.75">
      <c r="A299">
        <v>46.2</v>
      </c>
      <c r="B299">
        <v>-9.698812</v>
      </c>
      <c r="C299">
        <v>46.2</v>
      </c>
      <c r="D299">
        <v>36.438358</v>
      </c>
      <c r="F299">
        <v>46.2</v>
      </c>
      <c r="G299">
        <v>0.483176</v>
      </c>
      <c r="H299">
        <v>46.2</v>
      </c>
      <c r="I299">
        <v>38.820225</v>
      </c>
      <c r="J299">
        <v>46.2</v>
      </c>
      <c r="K299">
        <v>-0.396311</v>
      </c>
      <c r="L299">
        <v>46.2</v>
      </c>
      <c r="M299">
        <v>42.017353</v>
      </c>
      <c r="N299">
        <v>46.2</v>
      </c>
      <c r="O299">
        <v>-2.613289</v>
      </c>
      <c r="P299">
        <v>46.2</v>
      </c>
      <c r="Q299">
        <v>11.681211</v>
      </c>
    </row>
    <row r="300" spans="1:17" ht="12.75">
      <c r="A300">
        <v>47.5</v>
      </c>
      <c r="B300">
        <v>-9.6359</v>
      </c>
      <c r="C300">
        <v>47.5</v>
      </c>
      <c r="D300">
        <v>34.74638</v>
      </c>
      <c r="F300">
        <v>47.5</v>
      </c>
      <c r="G300">
        <v>0.464727</v>
      </c>
      <c r="H300">
        <v>47.5</v>
      </c>
      <c r="I300">
        <v>36.887142</v>
      </c>
      <c r="J300">
        <v>47.5</v>
      </c>
      <c r="K300">
        <v>-0.422715</v>
      </c>
      <c r="L300">
        <v>47.5</v>
      </c>
      <c r="M300">
        <v>40.029793</v>
      </c>
      <c r="N300">
        <v>47.5</v>
      </c>
      <c r="O300">
        <v>-2.420943</v>
      </c>
      <c r="P300">
        <v>47.5</v>
      </c>
      <c r="Q300">
        <v>10.733517</v>
      </c>
    </row>
    <row r="301" spans="1:17" ht="12.75">
      <c r="A301">
        <v>48.7</v>
      </c>
      <c r="B301">
        <v>-9.729485</v>
      </c>
      <c r="C301">
        <v>48.7</v>
      </c>
      <c r="D301">
        <v>33.055058</v>
      </c>
      <c r="F301">
        <v>48.7</v>
      </c>
      <c r="G301">
        <v>0.38458</v>
      </c>
      <c r="H301">
        <v>48.7</v>
      </c>
      <c r="I301">
        <v>34.942596</v>
      </c>
      <c r="J301">
        <v>48.7</v>
      </c>
      <c r="K301">
        <v>-0.523032</v>
      </c>
      <c r="L301">
        <v>48.7</v>
      </c>
      <c r="M301">
        <v>38.02631</v>
      </c>
      <c r="N301">
        <v>48.7</v>
      </c>
      <c r="O301">
        <v>-2.358119</v>
      </c>
      <c r="P301">
        <v>48.7</v>
      </c>
      <c r="Q301">
        <v>9.851962</v>
      </c>
    </row>
    <row r="302" spans="1:17" ht="12.75">
      <c r="A302">
        <v>50</v>
      </c>
      <c r="B302">
        <v>-9.678144</v>
      </c>
      <c r="C302">
        <v>50</v>
      </c>
      <c r="D302">
        <v>31.384357</v>
      </c>
      <c r="F302">
        <v>50</v>
      </c>
      <c r="G302">
        <v>0.400573</v>
      </c>
      <c r="H302">
        <v>50</v>
      </c>
      <c r="I302">
        <v>33.014114</v>
      </c>
      <c r="J302">
        <v>50</v>
      </c>
      <c r="K302">
        <v>-0.543035</v>
      </c>
      <c r="L302">
        <v>50</v>
      </c>
      <c r="M302">
        <v>36.029007</v>
      </c>
      <c r="N302">
        <v>50</v>
      </c>
      <c r="O302">
        <v>-2.181998</v>
      </c>
      <c r="P302">
        <v>50</v>
      </c>
      <c r="Q302">
        <v>9.040429</v>
      </c>
    </row>
    <row r="303" spans="1:17" ht="12.75">
      <c r="A303">
        <v>51.5</v>
      </c>
      <c r="B303">
        <v>-9.730439</v>
      </c>
      <c r="C303">
        <v>51.5</v>
      </c>
      <c r="D303">
        <v>29.778269</v>
      </c>
      <c r="F303">
        <v>51.5</v>
      </c>
      <c r="G303">
        <v>0.36693</v>
      </c>
      <c r="H303">
        <v>51.5</v>
      </c>
      <c r="I303">
        <v>31.131807</v>
      </c>
      <c r="J303">
        <v>51.5</v>
      </c>
      <c r="K303">
        <v>-0.591208</v>
      </c>
      <c r="L303">
        <v>51.5</v>
      </c>
      <c r="M303">
        <v>34.0741</v>
      </c>
      <c r="N303">
        <v>51.5</v>
      </c>
      <c r="O303">
        <v>-2.090944</v>
      </c>
      <c r="P303">
        <v>51.5</v>
      </c>
      <c r="Q303">
        <v>8.310773</v>
      </c>
    </row>
    <row r="304" spans="1:17" ht="12.75">
      <c r="A304">
        <v>53</v>
      </c>
      <c r="B304">
        <v>-9.740704</v>
      </c>
      <c r="C304">
        <v>53</v>
      </c>
      <c r="D304">
        <v>27.663137</v>
      </c>
      <c r="F304">
        <v>53</v>
      </c>
      <c r="G304">
        <v>0.315384</v>
      </c>
      <c r="H304">
        <v>53</v>
      </c>
      <c r="I304">
        <v>28.788824</v>
      </c>
      <c r="J304">
        <v>53</v>
      </c>
      <c r="K304">
        <v>-0.648285</v>
      </c>
      <c r="L304">
        <v>53</v>
      </c>
      <c r="M304">
        <v>31.742533</v>
      </c>
      <c r="N304">
        <v>53</v>
      </c>
      <c r="O304">
        <v>-2.034279</v>
      </c>
      <c r="P304">
        <v>53</v>
      </c>
      <c r="Q304">
        <v>8.064252</v>
      </c>
    </row>
    <row r="305" spans="1:17" ht="12.75">
      <c r="A305">
        <v>54.5</v>
      </c>
      <c r="B305">
        <v>-9.748744</v>
      </c>
      <c r="C305">
        <v>54.5</v>
      </c>
      <c r="D305">
        <v>24.705198</v>
      </c>
      <c r="F305">
        <v>54.5</v>
      </c>
      <c r="G305">
        <v>0.322525</v>
      </c>
      <c r="H305">
        <v>54.5</v>
      </c>
      <c r="I305">
        <v>26.201582</v>
      </c>
      <c r="J305">
        <v>54.5</v>
      </c>
      <c r="K305">
        <v>-0.651323</v>
      </c>
      <c r="L305">
        <v>54.5</v>
      </c>
      <c r="M305">
        <v>29.113634</v>
      </c>
      <c r="N305">
        <v>54.5</v>
      </c>
      <c r="O305">
        <v>-1.891018</v>
      </c>
      <c r="P305">
        <v>54.5</v>
      </c>
      <c r="Q305">
        <v>6.552659</v>
      </c>
    </row>
    <row r="306" spans="1:17" ht="12.75">
      <c r="A306">
        <v>56</v>
      </c>
      <c r="B306">
        <v>-9.806453</v>
      </c>
      <c r="C306">
        <v>56</v>
      </c>
      <c r="D306">
        <v>25.114384</v>
      </c>
      <c r="F306">
        <v>56</v>
      </c>
      <c r="G306">
        <v>0.279081</v>
      </c>
      <c r="H306">
        <v>56</v>
      </c>
      <c r="I306">
        <v>25.280003</v>
      </c>
      <c r="J306">
        <v>56</v>
      </c>
      <c r="K306">
        <v>-0.66263</v>
      </c>
      <c r="L306">
        <v>56</v>
      </c>
      <c r="M306">
        <v>28.361082</v>
      </c>
      <c r="N306">
        <v>56</v>
      </c>
      <c r="O306">
        <v>-1.799379</v>
      </c>
      <c r="P306">
        <v>56</v>
      </c>
      <c r="Q306">
        <v>6.43597</v>
      </c>
    </row>
    <row r="307" spans="1:17" ht="12.75">
      <c r="A307">
        <v>58</v>
      </c>
      <c r="B307">
        <v>-9.811579</v>
      </c>
      <c r="C307">
        <v>58</v>
      </c>
      <c r="D307">
        <v>23.317144</v>
      </c>
      <c r="F307">
        <v>58</v>
      </c>
      <c r="G307">
        <v>0.271055</v>
      </c>
      <c r="H307">
        <v>58</v>
      </c>
      <c r="I307">
        <v>23.357622</v>
      </c>
      <c r="J307">
        <v>58</v>
      </c>
      <c r="K307">
        <v>-0.676999</v>
      </c>
      <c r="L307">
        <v>58</v>
      </c>
      <c r="M307">
        <v>25.931168</v>
      </c>
      <c r="N307">
        <v>58</v>
      </c>
      <c r="O307">
        <v>-1.790479</v>
      </c>
      <c r="P307">
        <v>58</v>
      </c>
      <c r="Q307">
        <v>5.787281</v>
      </c>
    </row>
    <row r="308" spans="1:17" ht="12.75">
      <c r="A308">
        <v>60</v>
      </c>
      <c r="B308">
        <v>-9.786995</v>
      </c>
      <c r="C308">
        <v>60</v>
      </c>
      <c r="D308">
        <v>20.865728</v>
      </c>
      <c r="F308">
        <v>60</v>
      </c>
      <c r="G308">
        <v>0.337079</v>
      </c>
      <c r="H308">
        <v>60</v>
      </c>
      <c r="I308">
        <v>21.847813</v>
      </c>
      <c r="J308">
        <v>60</v>
      </c>
      <c r="K308">
        <v>-0.601307</v>
      </c>
      <c r="L308">
        <v>60</v>
      </c>
      <c r="M308">
        <v>24.87756</v>
      </c>
      <c r="N308">
        <v>60</v>
      </c>
      <c r="O308">
        <v>-1.622938</v>
      </c>
      <c r="P308">
        <v>60</v>
      </c>
      <c r="Q308">
        <v>5.646163</v>
      </c>
    </row>
    <row r="309" spans="1:17" ht="12.75">
      <c r="A309">
        <v>61.5</v>
      </c>
      <c r="B309">
        <v>-9.69937</v>
      </c>
      <c r="C309">
        <v>61.5</v>
      </c>
      <c r="D309">
        <v>21.199612</v>
      </c>
      <c r="F309">
        <v>61.5</v>
      </c>
      <c r="G309">
        <v>0.365513</v>
      </c>
      <c r="H309">
        <v>61.5</v>
      </c>
      <c r="I309">
        <v>20.652609</v>
      </c>
      <c r="J309">
        <v>61.5</v>
      </c>
      <c r="K309">
        <v>-0.56707</v>
      </c>
      <c r="L309">
        <v>61.5</v>
      </c>
      <c r="M309">
        <v>23.106277</v>
      </c>
      <c r="N309">
        <v>61.5</v>
      </c>
      <c r="O309">
        <v>-1.548344</v>
      </c>
      <c r="P309">
        <v>61.5</v>
      </c>
      <c r="Q309">
        <v>5.124242</v>
      </c>
    </row>
    <row r="310" spans="1:17" ht="12.75">
      <c r="A310">
        <v>63</v>
      </c>
      <c r="B310">
        <v>-9.701418</v>
      </c>
      <c r="C310">
        <v>63</v>
      </c>
      <c r="D310">
        <v>20.800144</v>
      </c>
      <c r="F310">
        <v>63</v>
      </c>
      <c r="G310">
        <v>0.377244</v>
      </c>
      <c r="H310">
        <v>63</v>
      </c>
      <c r="I310">
        <v>20.111895</v>
      </c>
      <c r="J310">
        <v>63</v>
      </c>
      <c r="K310">
        <v>-0.559875</v>
      </c>
      <c r="L310">
        <v>63</v>
      </c>
      <c r="M310">
        <v>22.544214</v>
      </c>
      <c r="N310">
        <v>63</v>
      </c>
      <c r="O310">
        <v>-1.4881</v>
      </c>
      <c r="P310">
        <v>63</v>
      </c>
      <c r="Q310">
        <v>5.019435</v>
      </c>
    </row>
    <row r="311" spans="1:17" ht="12.75">
      <c r="A311">
        <v>65</v>
      </c>
      <c r="B311">
        <v>-9.640416</v>
      </c>
      <c r="C311">
        <v>65</v>
      </c>
      <c r="D311">
        <v>20.547012</v>
      </c>
      <c r="F311">
        <v>65</v>
      </c>
      <c r="G311">
        <v>0.422576</v>
      </c>
      <c r="H311">
        <v>65</v>
      </c>
      <c r="I311">
        <v>19.729771</v>
      </c>
      <c r="J311">
        <v>65</v>
      </c>
      <c r="K311">
        <v>-0.510609</v>
      </c>
      <c r="L311">
        <v>65</v>
      </c>
      <c r="M311">
        <v>22.153574</v>
      </c>
      <c r="N311">
        <v>65</v>
      </c>
      <c r="O311">
        <v>-1.421737</v>
      </c>
      <c r="P311">
        <v>65</v>
      </c>
      <c r="Q311">
        <v>4.960434</v>
      </c>
    </row>
    <row r="312" spans="1:17" ht="12.75">
      <c r="A312">
        <v>67</v>
      </c>
      <c r="B312">
        <v>-9.637666</v>
      </c>
      <c r="C312">
        <v>67</v>
      </c>
      <c r="D312">
        <v>20.388824</v>
      </c>
      <c r="F312">
        <v>67</v>
      </c>
      <c r="G312">
        <v>0.450499</v>
      </c>
      <c r="H312">
        <v>67</v>
      </c>
      <c r="I312">
        <v>19.381525</v>
      </c>
      <c r="J312">
        <v>67</v>
      </c>
      <c r="K312">
        <v>-0.452902</v>
      </c>
      <c r="L312">
        <v>67</v>
      </c>
      <c r="M312">
        <v>21.825417</v>
      </c>
      <c r="N312">
        <v>67</v>
      </c>
      <c r="O312">
        <v>-1.371355</v>
      </c>
      <c r="P312">
        <v>67</v>
      </c>
      <c r="Q312">
        <v>4.941901</v>
      </c>
    </row>
    <row r="313" spans="1:17" ht="12.75">
      <c r="A313">
        <v>69</v>
      </c>
      <c r="B313">
        <v>-9.619588</v>
      </c>
      <c r="C313">
        <v>69</v>
      </c>
      <c r="D313">
        <v>20.47258</v>
      </c>
      <c r="F313">
        <v>69</v>
      </c>
      <c r="G313">
        <v>0.458665</v>
      </c>
      <c r="H313">
        <v>69</v>
      </c>
      <c r="I313">
        <v>19.376581</v>
      </c>
      <c r="J313">
        <v>69</v>
      </c>
      <c r="K313">
        <v>-0.446745</v>
      </c>
      <c r="L313">
        <v>69</v>
      </c>
      <c r="M313">
        <v>21.843914</v>
      </c>
      <c r="N313">
        <v>69</v>
      </c>
      <c r="O313">
        <v>-1.321899</v>
      </c>
      <c r="P313">
        <v>69</v>
      </c>
      <c r="Q313">
        <v>4.97419</v>
      </c>
    </row>
    <row r="314" spans="1:17" ht="12.75">
      <c r="A314">
        <v>71</v>
      </c>
      <c r="B314">
        <v>-9.552009</v>
      </c>
      <c r="C314">
        <v>71</v>
      </c>
      <c r="D314">
        <v>20.798929</v>
      </c>
      <c r="F314">
        <v>71</v>
      </c>
      <c r="G314">
        <v>0.504828</v>
      </c>
      <c r="H314">
        <v>71</v>
      </c>
      <c r="I314">
        <v>19.586905</v>
      </c>
      <c r="J314">
        <v>71</v>
      </c>
      <c r="K314">
        <v>-0.378682</v>
      </c>
      <c r="L314">
        <v>71</v>
      </c>
      <c r="M314">
        <v>22.11816</v>
      </c>
      <c r="N314">
        <v>71</v>
      </c>
      <c r="O314">
        <v>-1.260911</v>
      </c>
      <c r="P314">
        <v>71</v>
      </c>
      <c r="Q314">
        <v>5.058097</v>
      </c>
    </row>
    <row r="315" spans="1:17" ht="12.75">
      <c r="A315">
        <v>73</v>
      </c>
      <c r="B315">
        <v>-9.562412</v>
      </c>
      <c r="C315">
        <v>73</v>
      </c>
      <c r="D315">
        <v>20.999287</v>
      </c>
      <c r="F315">
        <v>73</v>
      </c>
      <c r="G315">
        <v>0.500009</v>
      </c>
      <c r="H315">
        <v>73</v>
      </c>
      <c r="I315">
        <v>19.747969</v>
      </c>
      <c r="J315">
        <v>73</v>
      </c>
      <c r="K315">
        <v>-0.371551</v>
      </c>
      <c r="L315">
        <v>73</v>
      </c>
      <c r="M315">
        <v>22.311661</v>
      </c>
      <c r="N315">
        <v>73</v>
      </c>
      <c r="O315">
        <v>-1.227641</v>
      </c>
      <c r="P315">
        <v>73</v>
      </c>
      <c r="Q315">
        <v>5.099916</v>
      </c>
    </row>
    <row r="316" spans="1:17" ht="12.75">
      <c r="A316">
        <v>75</v>
      </c>
      <c r="B316">
        <v>-9.5553</v>
      </c>
      <c r="C316">
        <v>75</v>
      </c>
      <c r="D316">
        <v>21.434902</v>
      </c>
      <c r="F316">
        <v>75</v>
      </c>
      <c r="G316">
        <v>0.499425</v>
      </c>
      <c r="H316">
        <v>75</v>
      </c>
      <c r="I316">
        <v>20.070608</v>
      </c>
      <c r="J316">
        <v>75</v>
      </c>
      <c r="K316">
        <v>-0.34571</v>
      </c>
      <c r="L316">
        <v>75</v>
      </c>
      <c r="M316">
        <v>22.715681</v>
      </c>
      <c r="N316">
        <v>75</v>
      </c>
      <c r="O316">
        <v>-1.192468</v>
      </c>
      <c r="P316">
        <v>75</v>
      </c>
      <c r="Q316">
        <v>5.147343</v>
      </c>
    </row>
    <row r="317" spans="1:17" ht="12.75">
      <c r="A317">
        <v>77.5</v>
      </c>
      <c r="B317">
        <v>-9.550554</v>
      </c>
      <c r="C317">
        <v>77.5</v>
      </c>
      <c r="D317">
        <v>20.954407</v>
      </c>
      <c r="F317">
        <v>77.5</v>
      </c>
      <c r="G317">
        <v>0.486084</v>
      </c>
      <c r="H317">
        <v>77.5</v>
      </c>
      <c r="I317">
        <v>20.08588</v>
      </c>
      <c r="J317">
        <v>77.5</v>
      </c>
      <c r="K317">
        <v>-0.343833</v>
      </c>
      <c r="L317">
        <v>77.5</v>
      </c>
      <c r="M317">
        <v>22.731434</v>
      </c>
      <c r="N317">
        <v>77.5</v>
      </c>
      <c r="O317">
        <v>-1.137702</v>
      </c>
      <c r="P317">
        <v>77.5</v>
      </c>
      <c r="Q317">
        <v>4.996732</v>
      </c>
    </row>
    <row r="318" spans="1:17" ht="12.75">
      <c r="A318">
        <v>80</v>
      </c>
      <c r="B318">
        <v>-9.547719</v>
      </c>
      <c r="C318">
        <v>80</v>
      </c>
      <c r="D318">
        <v>21.2927</v>
      </c>
      <c r="F318">
        <v>80</v>
      </c>
      <c r="G318">
        <v>0.455096</v>
      </c>
      <c r="H318">
        <v>80</v>
      </c>
      <c r="I318">
        <v>20.092873</v>
      </c>
      <c r="J318">
        <v>80</v>
      </c>
      <c r="K318">
        <v>-0.368261</v>
      </c>
      <c r="L318">
        <v>80</v>
      </c>
      <c r="M318">
        <v>23.159603</v>
      </c>
      <c r="N318">
        <v>80</v>
      </c>
      <c r="O318">
        <v>-1.126015</v>
      </c>
      <c r="P318">
        <v>80</v>
      </c>
      <c r="Q318">
        <v>5.268826</v>
      </c>
    </row>
    <row r="319" spans="1:17" ht="12.75">
      <c r="A319">
        <v>82.5</v>
      </c>
      <c r="B319">
        <v>-9.59649</v>
      </c>
      <c r="C319">
        <v>82.5</v>
      </c>
      <c r="D319">
        <v>21.684265</v>
      </c>
      <c r="F319">
        <v>82.5</v>
      </c>
      <c r="G319">
        <v>0.401288</v>
      </c>
      <c r="H319">
        <v>82.5</v>
      </c>
      <c r="I319">
        <v>19.932913</v>
      </c>
      <c r="J319">
        <v>82.5</v>
      </c>
      <c r="K319">
        <v>-0.418737</v>
      </c>
      <c r="L319">
        <v>82.5</v>
      </c>
      <c r="M319">
        <v>22.77387</v>
      </c>
      <c r="N319">
        <v>82.5</v>
      </c>
      <c r="O319">
        <v>-1.0980240000000001</v>
      </c>
      <c r="P319">
        <v>82.5</v>
      </c>
      <c r="Q319">
        <v>4.834774</v>
      </c>
    </row>
    <row r="320" spans="1:17" ht="12.75">
      <c r="A320">
        <v>85</v>
      </c>
      <c r="B320">
        <v>-9.679482</v>
      </c>
      <c r="C320">
        <v>85</v>
      </c>
      <c r="D320">
        <v>21.244604</v>
      </c>
      <c r="F320">
        <v>85</v>
      </c>
      <c r="G320">
        <v>0.338258</v>
      </c>
      <c r="H320">
        <v>85</v>
      </c>
      <c r="I320">
        <v>19.237494</v>
      </c>
      <c r="J320">
        <v>85</v>
      </c>
      <c r="K320">
        <v>-0.474111</v>
      </c>
      <c r="L320">
        <v>85</v>
      </c>
      <c r="M320">
        <v>22.128817</v>
      </c>
      <c r="N320">
        <v>85</v>
      </c>
      <c r="O320">
        <v>-1.065557</v>
      </c>
      <c r="P320">
        <v>85</v>
      </c>
      <c r="Q320">
        <v>4.487737</v>
      </c>
    </row>
    <row r="321" spans="1:17" ht="12.75">
      <c r="A321">
        <v>87.5</v>
      </c>
      <c r="B321">
        <v>-9.747609</v>
      </c>
      <c r="C321">
        <v>87.5</v>
      </c>
      <c r="D321">
        <v>20.463005</v>
      </c>
      <c r="F321">
        <v>87.5</v>
      </c>
      <c r="G321">
        <v>0.240138</v>
      </c>
      <c r="H321">
        <v>87.5</v>
      </c>
      <c r="I321">
        <v>18.128401</v>
      </c>
      <c r="J321">
        <v>87.5</v>
      </c>
      <c r="K321">
        <v>-0.550933</v>
      </c>
      <c r="L321">
        <v>87.5</v>
      </c>
      <c r="M321">
        <v>21.060768</v>
      </c>
      <c r="N321">
        <v>87.5</v>
      </c>
      <c r="O321">
        <v>-1.04945</v>
      </c>
      <c r="P321">
        <v>87.5</v>
      </c>
      <c r="Q321">
        <v>4.0427</v>
      </c>
    </row>
    <row r="322" spans="1:17" ht="12.75">
      <c r="A322">
        <v>90</v>
      </c>
      <c r="B322">
        <v>-9.792828</v>
      </c>
      <c r="C322">
        <v>90</v>
      </c>
      <c r="D322">
        <v>19.373617</v>
      </c>
      <c r="F322">
        <v>90</v>
      </c>
      <c r="G322">
        <v>0.16061</v>
      </c>
      <c r="H322">
        <v>90</v>
      </c>
      <c r="I322">
        <v>16.667006</v>
      </c>
      <c r="J322">
        <v>90</v>
      </c>
      <c r="K322">
        <v>-0.630211</v>
      </c>
      <c r="L322">
        <v>90</v>
      </c>
      <c r="M322">
        <v>19.623083</v>
      </c>
      <c r="N322">
        <v>90</v>
      </c>
      <c r="O322">
        <v>-1.028644</v>
      </c>
      <c r="P322">
        <v>90</v>
      </c>
      <c r="Q322">
        <v>3.514506</v>
      </c>
    </row>
    <row r="323" spans="1:17" ht="12.75">
      <c r="A323">
        <v>92.5</v>
      </c>
      <c r="B323">
        <v>-9.857214</v>
      </c>
      <c r="C323">
        <v>92.5</v>
      </c>
      <c r="D323">
        <v>18.096767</v>
      </c>
      <c r="F323">
        <v>92.5</v>
      </c>
      <c r="G323">
        <v>0.088325</v>
      </c>
      <c r="H323">
        <v>92.5</v>
      </c>
      <c r="I323">
        <v>14.977635</v>
      </c>
      <c r="J323">
        <v>92.5</v>
      </c>
      <c r="K323">
        <v>-0.698802</v>
      </c>
      <c r="L323">
        <v>92.5</v>
      </c>
      <c r="M323">
        <v>17.93853</v>
      </c>
      <c r="N323">
        <v>92.5</v>
      </c>
      <c r="O323">
        <v>-0.996895</v>
      </c>
      <c r="P323">
        <v>92.5</v>
      </c>
      <c r="Q323">
        <v>2.955842</v>
      </c>
    </row>
    <row r="324" spans="1:17" ht="12.75">
      <c r="A324">
        <v>95</v>
      </c>
      <c r="B324">
        <v>-9.905229</v>
      </c>
      <c r="C324">
        <v>95</v>
      </c>
      <c r="D324">
        <v>17.705412</v>
      </c>
      <c r="F324">
        <v>95</v>
      </c>
      <c r="G324">
        <v>0.02121</v>
      </c>
      <c r="H324">
        <v>95</v>
      </c>
      <c r="I324">
        <v>13.736822</v>
      </c>
      <c r="J324">
        <v>95</v>
      </c>
      <c r="K324">
        <v>-0.773617</v>
      </c>
      <c r="L324">
        <v>95</v>
      </c>
      <c r="M324">
        <v>16.648594</v>
      </c>
      <c r="N324">
        <v>95</v>
      </c>
      <c r="O324">
        <v>-0.981195</v>
      </c>
      <c r="P324">
        <v>95</v>
      </c>
      <c r="Q324">
        <v>2.426744</v>
      </c>
    </row>
    <row r="325" spans="1:17" ht="12.75">
      <c r="A325">
        <v>97.5</v>
      </c>
      <c r="B325">
        <v>-9.949975</v>
      </c>
      <c r="C325">
        <v>97.5</v>
      </c>
      <c r="D325">
        <v>15.938275</v>
      </c>
      <c r="F325">
        <v>97.5</v>
      </c>
      <c r="G325">
        <v>-0.023246</v>
      </c>
      <c r="H325">
        <v>97.5</v>
      </c>
      <c r="I325">
        <v>11.826291</v>
      </c>
      <c r="J325">
        <v>97.5</v>
      </c>
      <c r="K325">
        <v>-0.809937</v>
      </c>
      <c r="L325">
        <v>97.5</v>
      </c>
      <c r="M325">
        <v>14.816902</v>
      </c>
      <c r="N325">
        <v>97.5</v>
      </c>
      <c r="O325">
        <v>-0.961196</v>
      </c>
      <c r="P325">
        <v>97.5</v>
      </c>
      <c r="Q325">
        <v>2.148831</v>
      </c>
    </row>
    <row r="326" spans="1:17" ht="12.75">
      <c r="A326">
        <v>100</v>
      </c>
      <c r="B326">
        <v>-9.954838</v>
      </c>
      <c r="C326">
        <v>100</v>
      </c>
      <c r="D326">
        <v>14.920244</v>
      </c>
      <c r="F326">
        <v>100</v>
      </c>
      <c r="G326">
        <v>-0.039833</v>
      </c>
      <c r="H326">
        <v>100</v>
      </c>
      <c r="I326">
        <v>10.766114</v>
      </c>
      <c r="J326">
        <v>100</v>
      </c>
      <c r="K326">
        <v>-0.824072</v>
      </c>
      <c r="L326">
        <v>100</v>
      </c>
      <c r="M326">
        <v>13.703666</v>
      </c>
      <c r="N326">
        <v>100</v>
      </c>
      <c r="O326">
        <v>-0.926161</v>
      </c>
      <c r="P326">
        <v>100</v>
      </c>
      <c r="Q326">
        <v>1.669749</v>
      </c>
    </row>
    <row r="327" spans="1:17" ht="12.75">
      <c r="A327">
        <v>103</v>
      </c>
      <c r="B327">
        <v>-9.957107</v>
      </c>
      <c r="C327">
        <v>103</v>
      </c>
      <c r="D327">
        <v>13.868989</v>
      </c>
      <c r="F327">
        <v>103</v>
      </c>
      <c r="G327">
        <v>-0.045736</v>
      </c>
      <c r="H327">
        <v>103</v>
      </c>
      <c r="I327">
        <v>9.254578</v>
      </c>
      <c r="J327">
        <v>103</v>
      </c>
      <c r="K327">
        <v>-0.833225</v>
      </c>
      <c r="L327">
        <v>103</v>
      </c>
      <c r="M327">
        <v>12.16729</v>
      </c>
      <c r="N327">
        <v>103</v>
      </c>
      <c r="O327">
        <v>-0.906808</v>
      </c>
      <c r="P327">
        <v>103</v>
      </c>
      <c r="Q327">
        <v>1.18583</v>
      </c>
    </row>
    <row r="328" spans="1:17" ht="12.75">
      <c r="A328">
        <v>106</v>
      </c>
      <c r="B328">
        <v>-9.938318</v>
      </c>
      <c r="C328">
        <v>106</v>
      </c>
      <c r="D328">
        <v>13.225765</v>
      </c>
      <c r="F328">
        <v>106</v>
      </c>
      <c r="G328">
        <v>-0.036825</v>
      </c>
      <c r="H328">
        <v>106</v>
      </c>
      <c r="I328">
        <v>8.344965</v>
      </c>
      <c r="J328">
        <v>106</v>
      </c>
      <c r="K328">
        <v>-0.81434</v>
      </c>
      <c r="L328">
        <v>106</v>
      </c>
      <c r="M328">
        <v>11.311628</v>
      </c>
      <c r="N328">
        <v>106</v>
      </c>
      <c r="O328">
        <v>-0.876407</v>
      </c>
      <c r="P328">
        <v>106</v>
      </c>
      <c r="Q328">
        <v>0.949087</v>
      </c>
    </row>
    <row r="329" spans="1:17" ht="12.75">
      <c r="A329">
        <v>109</v>
      </c>
      <c r="B329">
        <v>-9.916018</v>
      </c>
      <c r="C329">
        <v>109</v>
      </c>
      <c r="D329">
        <v>13.14778</v>
      </c>
      <c r="F329">
        <v>109</v>
      </c>
      <c r="G329">
        <v>-0.022791</v>
      </c>
      <c r="H329">
        <v>109</v>
      </c>
      <c r="I329">
        <v>8.094955</v>
      </c>
      <c r="J329">
        <v>109</v>
      </c>
      <c r="K329">
        <v>-0.792403</v>
      </c>
      <c r="L329">
        <v>109</v>
      </c>
      <c r="M329">
        <v>11.102113</v>
      </c>
      <c r="N329">
        <v>109</v>
      </c>
      <c r="O329">
        <v>-0.845891</v>
      </c>
      <c r="P329">
        <v>109</v>
      </c>
      <c r="Q329">
        <v>0.839871</v>
      </c>
    </row>
    <row r="330" spans="1:17" ht="12.75">
      <c r="A330">
        <v>112</v>
      </c>
      <c r="B330">
        <v>-9.903641</v>
      </c>
      <c r="C330">
        <v>112</v>
      </c>
      <c r="D330">
        <v>13.372188</v>
      </c>
      <c r="F330">
        <v>112</v>
      </c>
      <c r="G330">
        <v>-0.029745</v>
      </c>
      <c r="H330">
        <v>112</v>
      </c>
      <c r="I330">
        <v>8.198627</v>
      </c>
      <c r="J330">
        <v>112</v>
      </c>
      <c r="K330">
        <v>-0.784154</v>
      </c>
      <c r="L330">
        <v>112</v>
      </c>
      <c r="M330">
        <v>11.27259</v>
      </c>
      <c r="N330">
        <v>112</v>
      </c>
      <c r="O330">
        <v>-0.825873</v>
      </c>
      <c r="P330">
        <v>112</v>
      </c>
      <c r="Q330">
        <v>0.82191</v>
      </c>
    </row>
    <row r="331" spans="1:17" ht="12.75">
      <c r="A331">
        <v>115</v>
      </c>
      <c r="B331">
        <v>-9.876672</v>
      </c>
      <c r="C331">
        <v>115</v>
      </c>
      <c r="D331">
        <v>14.173407</v>
      </c>
      <c r="F331">
        <v>115</v>
      </c>
      <c r="G331">
        <v>-0.042709</v>
      </c>
      <c r="H331">
        <v>115</v>
      </c>
      <c r="I331">
        <v>8.678574</v>
      </c>
      <c r="J331">
        <v>115</v>
      </c>
      <c r="K331">
        <v>-0.777875</v>
      </c>
      <c r="L331">
        <v>115</v>
      </c>
      <c r="M331">
        <v>11.55899</v>
      </c>
      <c r="N331">
        <v>115</v>
      </c>
      <c r="O331">
        <v>-0.805941</v>
      </c>
      <c r="P331">
        <v>115</v>
      </c>
      <c r="Q331">
        <v>0.55763</v>
      </c>
    </row>
    <row r="332" spans="1:17" ht="12.75">
      <c r="A332">
        <v>118</v>
      </c>
      <c r="B332">
        <v>-9.864085</v>
      </c>
      <c r="C332">
        <v>118</v>
      </c>
      <c r="D332">
        <v>14.643178</v>
      </c>
      <c r="F332">
        <v>118</v>
      </c>
      <c r="G332">
        <v>-0.084245</v>
      </c>
      <c r="H332">
        <v>118</v>
      </c>
      <c r="I332">
        <v>9.301675</v>
      </c>
      <c r="J332">
        <v>118</v>
      </c>
      <c r="K332">
        <v>-0.79896</v>
      </c>
      <c r="L332">
        <v>118</v>
      </c>
      <c r="M332">
        <v>12.585178</v>
      </c>
      <c r="N332">
        <v>118</v>
      </c>
      <c r="O332">
        <v>-0.793672</v>
      </c>
      <c r="P332">
        <v>118</v>
      </c>
      <c r="Q332">
        <v>0.909858</v>
      </c>
    </row>
    <row r="333" spans="1:17" ht="12.75">
      <c r="A333">
        <v>121</v>
      </c>
      <c r="B333">
        <v>-9.859485</v>
      </c>
      <c r="C333">
        <v>121</v>
      </c>
      <c r="D333">
        <v>15.157436</v>
      </c>
      <c r="F333">
        <v>121</v>
      </c>
      <c r="G333">
        <v>-0.141435</v>
      </c>
      <c r="H333">
        <v>121</v>
      </c>
      <c r="I333">
        <v>9.737988</v>
      </c>
      <c r="J333">
        <v>121</v>
      </c>
      <c r="K333">
        <v>-0.846985</v>
      </c>
      <c r="L333">
        <v>121</v>
      </c>
      <c r="M333">
        <v>13.109421</v>
      </c>
      <c r="N333">
        <v>121</v>
      </c>
      <c r="O333">
        <v>-0.778442</v>
      </c>
      <c r="P333">
        <v>121</v>
      </c>
      <c r="Q333">
        <v>0.914895</v>
      </c>
    </row>
    <row r="334" spans="1:17" ht="12.75">
      <c r="A334">
        <v>125</v>
      </c>
      <c r="B334">
        <v>-9.886469</v>
      </c>
      <c r="C334">
        <v>125</v>
      </c>
      <c r="D334">
        <v>15.612762</v>
      </c>
      <c r="F334">
        <v>125</v>
      </c>
      <c r="G334">
        <v>-0.225459</v>
      </c>
      <c r="H334">
        <v>125</v>
      </c>
      <c r="I334">
        <v>10.036523</v>
      </c>
      <c r="J334">
        <v>125</v>
      </c>
      <c r="K334">
        <v>-0.92119</v>
      </c>
      <c r="L334">
        <v>125</v>
      </c>
      <c r="M334">
        <v>13.535438</v>
      </c>
      <c r="N334">
        <v>125</v>
      </c>
      <c r="O334">
        <v>-0.781326</v>
      </c>
      <c r="P334">
        <v>125</v>
      </c>
      <c r="Q334">
        <v>0.814659</v>
      </c>
    </row>
    <row r="335" spans="1:17" ht="12.75">
      <c r="A335">
        <v>130</v>
      </c>
      <c r="B335">
        <v>-9.92597</v>
      </c>
      <c r="C335">
        <v>130</v>
      </c>
      <c r="D335">
        <v>14.977859</v>
      </c>
      <c r="F335">
        <v>130</v>
      </c>
      <c r="G335">
        <v>-0.310183</v>
      </c>
      <c r="H335">
        <v>130</v>
      </c>
      <c r="I335">
        <v>9.483851</v>
      </c>
      <c r="J335">
        <v>130</v>
      </c>
      <c r="K335">
        <v>-1.003122</v>
      </c>
      <c r="L335">
        <v>130</v>
      </c>
      <c r="M335">
        <v>13.276133</v>
      </c>
      <c r="N335">
        <v>130</v>
      </c>
      <c r="O335">
        <v>-0.773211</v>
      </c>
      <c r="P335">
        <v>130</v>
      </c>
      <c r="Q335">
        <v>0.538477</v>
      </c>
    </row>
    <row r="336" spans="1:17" ht="12.75">
      <c r="A336">
        <v>133</v>
      </c>
      <c r="B336">
        <v>-9.976646</v>
      </c>
      <c r="C336">
        <v>133</v>
      </c>
      <c r="D336">
        <v>14.879587</v>
      </c>
      <c r="F336">
        <v>133</v>
      </c>
      <c r="G336">
        <v>-0.407853</v>
      </c>
      <c r="H336">
        <v>133</v>
      </c>
      <c r="I336">
        <v>8.709282</v>
      </c>
      <c r="J336">
        <v>133</v>
      </c>
      <c r="K336">
        <v>-1.097007</v>
      </c>
      <c r="L336">
        <v>133</v>
      </c>
      <c r="M336">
        <v>12.393986</v>
      </c>
      <c r="N336">
        <v>133</v>
      </c>
      <c r="O336">
        <v>-0.770635</v>
      </c>
      <c r="P336">
        <v>133</v>
      </c>
      <c r="Q336">
        <v>0.138533</v>
      </c>
    </row>
    <row r="337" spans="1:17" ht="12.75">
      <c r="A337">
        <v>137</v>
      </c>
      <c r="B337">
        <v>-10.012547</v>
      </c>
      <c r="C337">
        <v>137</v>
      </c>
      <c r="D337">
        <v>13.851165</v>
      </c>
      <c r="F337">
        <v>137</v>
      </c>
      <c r="G337">
        <v>-0.478083</v>
      </c>
      <c r="H337">
        <v>137</v>
      </c>
      <c r="I337">
        <v>7.278986</v>
      </c>
      <c r="J337">
        <v>137</v>
      </c>
      <c r="K337">
        <v>-1.1775</v>
      </c>
      <c r="L337">
        <v>137</v>
      </c>
      <c r="M337">
        <v>11.015545</v>
      </c>
      <c r="N337">
        <v>137</v>
      </c>
      <c r="O337">
        <v>-0.76092</v>
      </c>
      <c r="P337">
        <v>137</v>
      </c>
      <c r="Q337">
        <v>-0.349984</v>
      </c>
    </row>
    <row r="338" spans="1:17" ht="12.75">
      <c r="A338">
        <v>140</v>
      </c>
      <c r="B338">
        <v>-10.023995</v>
      </c>
      <c r="C338">
        <v>140</v>
      </c>
      <c r="D338">
        <v>13.105417</v>
      </c>
      <c r="F338">
        <v>140</v>
      </c>
      <c r="G338">
        <v>-0.513965</v>
      </c>
      <c r="H338">
        <v>140</v>
      </c>
      <c r="I338">
        <v>6.264722</v>
      </c>
      <c r="J338">
        <v>140</v>
      </c>
      <c r="K338">
        <v>-1.208459</v>
      </c>
      <c r="L338">
        <v>140</v>
      </c>
      <c r="M338">
        <v>10.01911</v>
      </c>
      <c r="N338">
        <v>140</v>
      </c>
      <c r="O338">
        <v>-0.746759</v>
      </c>
      <c r="P338">
        <v>140</v>
      </c>
      <c r="Q338">
        <v>-0.678056</v>
      </c>
    </row>
    <row r="339" spans="1:17" ht="12.75">
      <c r="A339">
        <v>145</v>
      </c>
      <c r="B339">
        <v>-10.006005</v>
      </c>
      <c r="C339">
        <v>145</v>
      </c>
      <c r="D339">
        <v>11.849663</v>
      </c>
      <c r="F339">
        <v>145</v>
      </c>
      <c r="G339">
        <v>-0.520995</v>
      </c>
      <c r="H339">
        <v>145</v>
      </c>
      <c r="I339">
        <v>4.632552</v>
      </c>
      <c r="J339">
        <v>145</v>
      </c>
      <c r="K339">
        <v>-1.218401</v>
      </c>
      <c r="L339">
        <v>145</v>
      </c>
      <c r="M339">
        <v>8.416902</v>
      </c>
      <c r="N339">
        <v>145</v>
      </c>
      <c r="O339">
        <v>-0.736262</v>
      </c>
      <c r="P339">
        <v>145</v>
      </c>
      <c r="Q339">
        <v>-1.212236</v>
      </c>
    </row>
    <row r="340" spans="1:17" ht="12.75">
      <c r="A340">
        <v>150</v>
      </c>
      <c r="B340">
        <v>-9.967503</v>
      </c>
      <c r="C340">
        <v>150</v>
      </c>
      <c r="D340">
        <v>11.731635</v>
      </c>
      <c r="F340">
        <v>150</v>
      </c>
      <c r="G340">
        <v>-0.501654</v>
      </c>
      <c r="H340">
        <v>150</v>
      </c>
      <c r="I340">
        <v>4.216122</v>
      </c>
      <c r="J340">
        <v>150</v>
      </c>
      <c r="K340">
        <v>-1.195133</v>
      </c>
      <c r="L340">
        <v>150</v>
      </c>
      <c r="M340">
        <v>7.842672</v>
      </c>
      <c r="N340">
        <v>150</v>
      </c>
      <c r="O340">
        <v>-0.718359</v>
      </c>
      <c r="P340">
        <v>150</v>
      </c>
      <c r="Q340">
        <v>-1.634705</v>
      </c>
    </row>
    <row r="341" spans="1:17" ht="12.75">
      <c r="A341">
        <v>155</v>
      </c>
      <c r="B341">
        <v>-9.900455</v>
      </c>
      <c r="C341">
        <v>155</v>
      </c>
      <c r="D341">
        <v>11.639283</v>
      </c>
      <c r="F341">
        <v>155</v>
      </c>
      <c r="G341">
        <v>-0.491434</v>
      </c>
      <c r="H341">
        <v>155</v>
      </c>
      <c r="I341">
        <v>4.364792</v>
      </c>
      <c r="J341">
        <v>155</v>
      </c>
      <c r="K341">
        <v>-1.170674</v>
      </c>
      <c r="L341">
        <v>155</v>
      </c>
      <c r="M341">
        <v>8.26194</v>
      </c>
      <c r="N341">
        <v>155</v>
      </c>
      <c r="O341">
        <v>-0.703881</v>
      </c>
      <c r="P341">
        <v>155</v>
      </c>
      <c r="Q341">
        <v>-1.510221</v>
      </c>
    </row>
    <row r="342" spans="1:17" ht="12.75">
      <c r="A342">
        <v>160</v>
      </c>
      <c r="B342">
        <v>-9.856255</v>
      </c>
      <c r="C342">
        <v>160</v>
      </c>
      <c r="D342">
        <v>12.461439</v>
      </c>
      <c r="F342">
        <v>160</v>
      </c>
      <c r="G342">
        <v>-0.502501</v>
      </c>
      <c r="H342">
        <v>160</v>
      </c>
      <c r="I342">
        <v>5.418591</v>
      </c>
      <c r="J342">
        <v>160</v>
      </c>
      <c r="K342">
        <v>-1.167605</v>
      </c>
      <c r="L342">
        <v>160</v>
      </c>
      <c r="M342">
        <v>9.433466</v>
      </c>
      <c r="N342">
        <v>160</v>
      </c>
      <c r="O342">
        <v>-0.708792</v>
      </c>
      <c r="P342">
        <v>160</v>
      </c>
      <c r="Q342">
        <v>-1.435121</v>
      </c>
    </row>
    <row r="343" spans="1:17" ht="12.75">
      <c r="A343">
        <v>165</v>
      </c>
      <c r="B343">
        <v>-9.831075</v>
      </c>
      <c r="C343">
        <v>165</v>
      </c>
      <c r="D343">
        <v>13.246523</v>
      </c>
      <c r="F343">
        <v>165</v>
      </c>
      <c r="G343">
        <v>-0.540006</v>
      </c>
      <c r="H343">
        <v>165</v>
      </c>
      <c r="I343">
        <v>6.372094</v>
      </c>
      <c r="J343">
        <v>165</v>
      </c>
      <c r="K343">
        <v>-1.18326</v>
      </c>
      <c r="L343">
        <v>165</v>
      </c>
      <c r="M343">
        <v>10.493984</v>
      </c>
      <c r="N343">
        <v>165</v>
      </c>
      <c r="O343">
        <v>-0.712588</v>
      </c>
      <c r="P343">
        <v>165</v>
      </c>
      <c r="Q343">
        <v>-1.265536</v>
      </c>
    </row>
    <row r="344" spans="1:17" ht="12.75">
      <c r="A344">
        <v>170</v>
      </c>
      <c r="B344">
        <v>-9.830894</v>
      </c>
      <c r="C344">
        <v>170</v>
      </c>
      <c r="D344">
        <v>13.538278</v>
      </c>
      <c r="F344">
        <v>170</v>
      </c>
      <c r="G344">
        <v>-0.602674</v>
      </c>
      <c r="H344">
        <v>170</v>
      </c>
      <c r="I344">
        <v>6.838663</v>
      </c>
      <c r="J344">
        <v>170</v>
      </c>
      <c r="K344">
        <v>-1.232982</v>
      </c>
      <c r="L344">
        <v>170</v>
      </c>
      <c r="M344">
        <v>11.082802</v>
      </c>
      <c r="N344">
        <v>170</v>
      </c>
      <c r="O344">
        <v>-0.724297</v>
      </c>
      <c r="P344">
        <v>170</v>
      </c>
      <c r="Q344">
        <v>-1.472059</v>
      </c>
    </row>
    <row r="345" spans="1:17" ht="12.75">
      <c r="A345">
        <v>175</v>
      </c>
      <c r="B345">
        <v>-9.840361</v>
      </c>
      <c r="C345">
        <v>175</v>
      </c>
      <c r="D345">
        <v>13.203593</v>
      </c>
      <c r="F345">
        <v>175</v>
      </c>
      <c r="G345">
        <v>-0.672784</v>
      </c>
      <c r="H345">
        <v>175</v>
      </c>
      <c r="I345">
        <v>6.468571</v>
      </c>
      <c r="J345">
        <v>175</v>
      </c>
      <c r="K345">
        <v>-1.296183</v>
      </c>
      <c r="L345">
        <v>175</v>
      </c>
      <c r="M345">
        <v>10.818472</v>
      </c>
      <c r="N345">
        <v>175</v>
      </c>
      <c r="O345">
        <v>-0.736911</v>
      </c>
      <c r="P345">
        <v>175</v>
      </c>
      <c r="Q345">
        <v>-1.784841</v>
      </c>
    </row>
    <row r="346" spans="1:17" ht="12.75">
      <c r="A346">
        <v>180</v>
      </c>
      <c r="B346">
        <v>-9.871172</v>
      </c>
      <c r="C346">
        <v>180</v>
      </c>
      <c r="D346">
        <v>12.221636</v>
      </c>
      <c r="F346">
        <v>180</v>
      </c>
      <c r="G346">
        <v>-0.734509</v>
      </c>
      <c r="H346">
        <v>180</v>
      </c>
      <c r="I346">
        <v>5.295317</v>
      </c>
      <c r="J346">
        <v>180</v>
      </c>
      <c r="K346">
        <v>-1.358225</v>
      </c>
      <c r="L346">
        <v>180</v>
      </c>
      <c r="M346">
        <v>9.714209</v>
      </c>
      <c r="N346">
        <v>180</v>
      </c>
      <c r="O346">
        <v>-0.746361</v>
      </c>
      <c r="P346">
        <v>180</v>
      </c>
      <c r="Q346">
        <v>-2.244096</v>
      </c>
    </row>
    <row r="347" spans="1:17" ht="12.75">
      <c r="A347">
        <v>185</v>
      </c>
      <c r="B347">
        <v>-9.884718</v>
      </c>
      <c r="C347">
        <v>185</v>
      </c>
      <c r="D347">
        <v>11.419204</v>
      </c>
      <c r="F347">
        <v>185</v>
      </c>
      <c r="G347">
        <v>-0.758071</v>
      </c>
      <c r="H347">
        <v>185</v>
      </c>
      <c r="I347">
        <v>4.205863</v>
      </c>
      <c r="J347">
        <v>185</v>
      </c>
      <c r="K347">
        <v>-1.382915</v>
      </c>
      <c r="L347">
        <v>185</v>
      </c>
      <c r="M347">
        <v>8.496572</v>
      </c>
      <c r="N347">
        <v>185</v>
      </c>
      <c r="O347">
        <v>-0.751071</v>
      </c>
      <c r="P347">
        <v>185</v>
      </c>
      <c r="Q347">
        <v>-2.655465</v>
      </c>
    </row>
    <row r="348" spans="1:17" ht="12.75">
      <c r="A348">
        <v>190</v>
      </c>
      <c r="B348">
        <v>-9.854335</v>
      </c>
      <c r="C348">
        <v>190</v>
      </c>
      <c r="D348">
        <v>10.432501</v>
      </c>
      <c r="F348">
        <v>190</v>
      </c>
      <c r="G348">
        <v>-0.730484</v>
      </c>
      <c r="H348">
        <v>190</v>
      </c>
      <c r="I348">
        <v>3.26487</v>
      </c>
      <c r="J348">
        <v>190</v>
      </c>
      <c r="K348">
        <v>-1.363192</v>
      </c>
      <c r="L348">
        <v>190</v>
      </c>
      <c r="M348">
        <v>7.715753</v>
      </c>
      <c r="N348">
        <v>190</v>
      </c>
      <c r="O348">
        <v>-0.748487</v>
      </c>
      <c r="P348">
        <v>190</v>
      </c>
      <c r="Q348">
        <v>-2.984363</v>
      </c>
    </row>
    <row r="349" spans="1:17" ht="12.75">
      <c r="A349">
        <v>195</v>
      </c>
      <c r="B349">
        <v>-9.800475</v>
      </c>
      <c r="C349">
        <v>195</v>
      </c>
      <c r="D349">
        <v>10.137123</v>
      </c>
      <c r="F349">
        <v>195</v>
      </c>
      <c r="G349">
        <v>-0.681572</v>
      </c>
      <c r="H349">
        <v>195</v>
      </c>
      <c r="I349">
        <v>3.098748</v>
      </c>
      <c r="J349">
        <v>195</v>
      </c>
      <c r="K349">
        <v>-1.307079</v>
      </c>
      <c r="L349">
        <v>195</v>
      </c>
      <c r="M349">
        <v>7.591196</v>
      </c>
      <c r="N349">
        <v>195</v>
      </c>
      <c r="O349">
        <v>-0.747437</v>
      </c>
      <c r="P349">
        <v>195</v>
      </c>
      <c r="Q349">
        <v>-3.15721</v>
      </c>
    </row>
    <row r="350" spans="1:17" ht="12.75">
      <c r="A350">
        <v>200</v>
      </c>
      <c r="B350">
        <v>-9.749616</v>
      </c>
      <c r="C350">
        <v>200</v>
      </c>
      <c r="D350">
        <v>10.608556</v>
      </c>
      <c r="F350">
        <v>200</v>
      </c>
      <c r="G350">
        <v>-0.649291</v>
      </c>
      <c r="H350">
        <v>200</v>
      </c>
      <c r="I350">
        <v>3.70485</v>
      </c>
      <c r="J350">
        <v>200</v>
      </c>
      <c r="K350">
        <v>-1.254358</v>
      </c>
      <c r="L350">
        <v>200</v>
      </c>
      <c r="M350">
        <v>8.11269</v>
      </c>
      <c r="N350">
        <v>200</v>
      </c>
      <c r="O350">
        <v>-0.753187</v>
      </c>
      <c r="P350">
        <v>200</v>
      </c>
      <c r="Q350">
        <v>-3.09397</v>
      </c>
    </row>
    <row r="351" spans="1:17" ht="12.75">
      <c r="A351">
        <v>206</v>
      </c>
      <c r="B351">
        <v>-9.721431</v>
      </c>
      <c r="C351">
        <v>206</v>
      </c>
      <c r="D351">
        <v>11.16101</v>
      </c>
      <c r="F351">
        <v>206</v>
      </c>
      <c r="G351">
        <v>-0.654497</v>
      </c>
      <c r="H351">
        <v>206</v>
      </c>
      <c r="I351">
        <v>4.684354</v>
      </c>
      <c r="J351">
        <v>206</v>
      </c>
      <c r="K351">
        <v>-1.238525</v>
      </c>
      <c r="L351">
        <v>206</v>
      </c>
      <c r="M351">
        <v>9.339027</v>
      </c>
      <c r="N351">
        <v>206</v>
      </c>
      <c r="O351">
        <v>-0.773082</v>
      </c>
      <c r="P351">
        <v>206</v>
      </c>
      <c r="Q351">
        <v>-3.091672</v>
      </c>
    </row>
    <row r="352" spans="1:17" ht="12.75">
      <c r="A352">
        <v>212</v>
      </c>
      <c r="B352">
        <v>-9.721529</v>
      </c>
      <c r="C352">
        <v>212</v>
      </c>
      <c r="D352">
        <v>11.80608</v>
      </c>
      <c r="F352">
        <v>212</v>
      </c>
      <c r="G352">
        <v>-0.69386</v>
      </c>
      <c r="H352">
        <v>212</v>
      </c>
      <c r="I352">
        <v>5.344732</v>
      </c>
      <c r="J352">
        <v>212</v>
      </c>
      <c r="K352">
        <v>-1.253244</v>
      </c>
      <c r="L352">
        <v>212</v>
      </c>
      <c r="M352">
        <v>10.020425</v>
      </c>
      <c r="N352">
        <v>212</v>
      </c>
      <c r="O352">
        <v>-0.795948</v>
      </c>
      <c r="P352">
        <v>212</v>
      </c>
      <c r="Q352">
        <v>-3.029872</v>
      </c>
    </row>
    <row r="353" spans="1:17" ht="12.75">
      <c r="A353">
        <v>218</v>
      </c>
      <c r="B353">
        <v>-9.756351</v>
      </c>
      <c r="C353">
        <v>218</v>
      </c>
      <c r="D353">
        <v>11.40174</v>
      </c>
      <c r="F353">
        <v>218</v>
      </c>
      <c r="G353">
        <v>-0.748155</v>
      </c>
      <c r="H353">
        <v>218</v>
      </c>
      <c r="I353">
        <v>5.096289</v>
      </c>
      <c r="J353">
        <v>218</v>
      </c>
      <c r="K353">
        <v>-1.29697</v>
      </c>
      <c r="L353">
        <v>218</v>
      </c>
      <c r="M353">
        <v>9.973396</v>
      </c>
      <c r="N353">
        <v>218</v>
      </c>
      <c r="O353">
        <v>-0.822602</v>
      </c>
      <c r="P353">
        <v>218</v>
      </c>
      <c r="Q353">
        <v>-3.378837</v>
      </c>
    </row>
    <row r="354" spans="1:17" ht="12.75">
      <c r="A354">
        <v>224</v>
      </c>
      <c r="B354">
        <v>-9.778684</v>
      </c>
      <c r="C354">
        <v>224</v>
      </c>
      <c r="D354">
        <v>10.511131</v>
      </c>
      <c r="F354">
        <v>224</v>
      </c>
      <c r="G354">
        <v>-0.774146</v>
      </c>
      <c r="H354">
        <v>224</v>
      </c>
      <c r="I354">
        <v>4.07214</v>
      </c>
      <c r="J354">
        <v>224</v>
      </c>
      <c r="K354">
        <v>-1.320096</v>
      </c>
      <c r="L354">
        <v>224</v>
      </c>
      <c r="M354">
        <v>8.970991</v>
      </c>
      <c r="N354">
        <v>224</v>
      </c>
      <c r="O354">
        <v>-0.838214</v>
      </c>
      <c r="P354">
        <v>224</v>
      </c>
      <c r="Q354">
        <v>-3.833389</v>
      </c>
    </row>
    <row r="355" spans="1:17" ht="12.75">
      <c r="A355">
        <v>230</v>
      </c>
      <c r="B355">
        <v>-9.773057</v>
      </c>
      <c r="C355">
        <v>230</v>
      </c>
      <c r="D355">
        <v>9.545048</v>
      </c>
      <c r="F355">
        <v>230</v>
      </c>
      <c r="G355">
        <v>-0.749002</v>
      </c>
      <c r="H355">
        <v>230</v>
      </c>
      <c r="I355">
        <v>2.791963</v>
      </c>
      <c r="J355">
        <v>230</v>
      </c>
      <c r="K355">
        <v>-1.295318</v>
      </c>
      <c r="L355">
        <v>230</v>
      </c>
      <c r="M355">
        <v>7.77615</v>
      </c>
      <c r="N355">
        <v>230</v>
      </c>
      <c r="O355">
        <v>-0.849386</v>
      </c>
      <c r="P355">
        <v>230</v>
      </c>
      <c r="Q355">
        <v>-4.204818</v>
      </c>
    </row>
    <row r="356" spans="1:17" ht="12.75">
      <c r="A356">
        <v>237</v>
      </c>
      <c r="B356">
        <v>-9.729141</v>
      </c>
      <c r="C356">
        <v>237</v>
      </c>
      <c r="D356">
        <v>9.019264</v>
      </c>
      <c r="F356">
        <v>237</v>
      </c>
      <c r="G356">
        <v>-0.697582</v>
      </c>
      <c r="H356">
        <v>237</v>
      </c>
      <c r="I356">
        <v>2.239818</v>
      </c>
      <c r="J356">
        <v>237</v>
      </c>
      <c r="K356">
        <v>-1.231978</v>
      </c>
      <c r="L356">
        <v>237</v>
      </c>
      <c r="M356">
        <v>7.260909</v>
      </c>
      <c r="N356">
        <v>237</v>
      </c>
      <c r="O356">
        <v>-0.860608</v>
      </c>
      <c r="P356">
        <v>237</v>
      </c>
      <c r="Q356">
        <v>-4.458139</v>
      </c>
    </row>
    <row r="357" spans="1:17" ht="12.75">
      <c r="A357">
        <v>244</v>
      </c>
      <c r="B357">
        <v>-9.687027</v>
      </c>
      <c r="C357">
        <v>244</v>
      </c>
      <c r="D357">
        <v>9.384684</v>
      </c>
      <c r="F357">
        <v>244</v>
      </c>
      <c r="G357">
        <v>-0.66249</v>
      </c>
      <c r="H357">
        <v>244</v>
      </c>
      <c r="I357">
        <v>2.761726</v>
      </c>
      <c r="J357">
        <v>244</v>
      </c>
      <c r="K357">
        <v>-1.174062</v>
      </c>
      <c r="L357">
        <v>244</v>
      </c>
      <c r="M357">
        <v>7.847572</v>
      </c>
      <c r="N357">
        <v>244</v>
      </c>
      <c r="O357">
        <v>-0.88154</v>
      </c>
      <c r="P357">
        <v>244</v>
      </c>
      <c r="Q357">
        <v>-4.457721</v>
      </c>
    </row>
    <row r="358" spans="1:17" ht="12.75">
      <c r="A358">
        <v>250</v>
      </c>
      <c r="B358">
        <v>-9.671383</v>
      </c>
      <c r="C358">
        <v>250</v>
      </c>
      <c r="D358">
        <v>10.090641</v>
      </c>
      <c r="F358">
        <v>250</v>
      </c>
      <c r="G358">
        <v>-0.676982</v>
      </c>
      <c r="H358">
        <v>250</v>
      </c>
      <c r="I358">
        <v>3.721802</v>
      </c>
      <c r="J358">
        <v>250</v>
      </c>
      <c r="K358">
        <v>-1.15533</v>
      </c>
      <c r="L358">
        <v>250</v>
      </c>
      <c r="M358">
        <v>8.904873</v>
      </c>
      <c r="N358">
        <v>250</v>
      </c>
      <c r="O358">
        <v>-0.91462</v>
      </c>
      <c r="P358">
        <v>250</v>
      </c>
      <c r="Q358">
        <v>-4.372634</v>
      </c>
    </row>
    <row r="359" spans="1:17" ht="12.75">
      <c r="A359">
        <v>257</v>
      </c>
      <c r="B359">
        <v>-9.694166</v>
      </c>
      <c r="C359">
        <v>257</v>
      </c>
      <c r="D359">
        <v>10.438111</v>
      </c>
      <c r="F359">
        <v>257</v>
      </c>
      <c r="G359">
        <v>-0.727392</v>
      </c>
      <c r="H359">
        <v>257</v>
      </c>
      <c r="I359">
        <v>4.149215</v>
      </c>
      <c r="J359">
        <v>257</v>
      </c>
      <c r="K359">
        <v>-1.176387</v>
      </c>
      <c r="L359">
        <v>257</v>
      </c>
      <c r="M359">
        <v>9.435994</v>
      </c>
      <c r="N359">
        <v>257</v>
      </c>
      <c r="O359">
        <v>-0.953569</v>
      </c>
      <c r="P359">
        <v>257</v>
      </c>
      <c r="Q359">
        <v>-4.42399</v>
      </c>
    </row>
    <row r="360" spans="1:17" ht="12.75">
      <c r="A360">
        <v>265</v>
      </c>
      <c r="B360">
        <v>-9.715135</v>
      </c>
      <c r="C360">
        <v>265</v>
      </c>
      <c r="D360">
        <v>9.879683</v>
      </c>
      <c r="F360">
        <v>265</v>
      </c>
      <c r="G360">
        <v>-0.7532</v>
      </c>
      <c r="H360">
        <v>265</v>
      </c>
      <c r="I360">
        <v>3.364259</v>
      </c>
      <c r="J360">
        <v>265</v>
      </c>
      <c r="K360">
        <v>-1.190879</v>
      </c>
      <c r="L360">
        <v>265</v>
      </c>
      <c r="M360">
        <v>8.750208</v>
      </c>
      <c r="N360">
        <v>265</v>
      </c>
      <c r="O360">
        <v>-0.983613</v>
      </c>
      <c r="P360">
        <v>265</v>
      </c>
      <c r="Q360">
        <v>-4.7525</v>
      </c>
    </row>
    <row r="361" spans="1:17" ht="12.75">
      <c r="A361">
        <v>272</v>
      </c>
      <c r="B361">
        <v>-9.701984</v>
      </c>
      <c r="C361">
        <v>272</v>
      </c>
      <c r="D361">
        <v>8.958556</v>
      </c>
      <c r="F361">
        <v>272</v>
      </c>
      <c r="G361">
        <v>-0.718096</v>
      </c>
      <c r="H361">
        <v>272</v>
      </c>
      <c r="I361">
        <v>2.211913</v>
      </c>
      <c r="J361">
        <v>272</v>
      </c>
      <c r="K361">
        <v>-1.150473</v>
      </c>
      <c r="L361">
        <v>272</v>
      </c>
      <c r="M361">
        <v>7.634912</v>
      </c>
      <c r="N361">
        <v>272</v>
      </c>
      <c r="O361">
        <v>-1.00223</v>
      </c>
      <c r="P361">
        <v>272</v>
      </c>
      <c r="Q361">
        <v>-5.10905</v>
      </c>
    </row>
    <row r="362" spans="1:17" ht="12.75">
      <c r="A362">
        <v>280</v>
      </c>
      <c r="B362">
        <v>-9.649086</v>
      </c>
      <c r="C362">
        <v>280</v>
      </c>
      <c r="D362">
        <v>8.359562</v>
      </c>
      <c r="F362">
        <v>280</v>
      </c>
      <c r="G362">
        <v>-0.651549</v>
      </c>
      <c r="H362">
        <v>280</v>
      </c>
      <c r="I362">
        <v>1.539256</v>
      </c>
      <c r="J362">
        <v>280</v>
      </c>
      <c r="K362">
        <v>-1.066617</v>
      </c>
      <c r="L362">
        <v>280</v>
      </c>
      <c r="M362">
        <v>6.968694</v>
      </c>
      <c r="N362">
        <v>280</v>
      </c>
      <c r="O362">
        <v>-1.021733</v>
      </c>
      <c r="P362">
        <v>280</v>
      </c>
      <c r="Q362">
        <v>-5.31909</v>
      </c>
    </row>
    <row r="363" spans="1:17" ht="12.75">
      <c r="A363">
        <v>290</v>
      </c>
      <c r="B363">
        <v>-9.608936</v>
      </c>
      <c r="C363">
        <v>290</v>
      </c>
      <c r="D363">
        <v>8.799753</v>
      </c>
      <c r="F363">
        <v>290</v>
      </c>
      <c r="G363">
        <v>-0.624457</v>
      </c>
      <c r="H363">
        <v>290</v>
      </c>
      <c r="I363">
        <v>2.372551</v>
      </c>
      <c r="J363">
        <v>290</v>
      </c>
      <c r="K363">
        <v>-0.999806</v>
      </c>
      <c r="L363">
        <v>290</v>
      </c>
      <c r="M363">
        <v>7.783411</v>
      </c>
      <c r="N363">
        <v>290</v>
      </c>
      <c r="O363">
        <v>-1.056083</v>
      </c>
      <c r="P363">
        <v>290</v>
      </c>
      <c r="Q363">
        <v>-5.148546</v>
      </c>
    </row>
    <row r="364" spans="1:17" ht="12.75">
      <c r="A364">
        <v>300</v>
      </c>
      <c r="B364">
        <v>-9.615812</v>
      </c>
      <c r="C364">
        <v>300</v>
      </c>
      <c r="D364">
        <v>9.463011</v>
      </c>
      <c r="F364">
        <v>300</v>
      </c>
      <c r="G364">
        <v>-0.649322</v>
      </c>
      <c r="H364">
        <v>300</v>
      </c>
      <c r="I364">
        <v>3.040913</v>
      </c>
      <c r="J364">
        <v>300</v>
      </c>
      <c r="K364">
        <v>-0.990139</v>
      </c>
      <c r="L364">
        <v>300</v>
      </c>
      <c r="M364">
        <v>8.562158</v>
      </c>
      <c r="N364">
        <v>300</v>
      </c>
      <c r="O364">
        <v>-1.098543</v>
      </c>
      <c r="P364">
        <v>300</v>
      </c>
      <c r="Q364">
        <v>-5.046636</v>
      </c>
    </row>
    <row r="365" spans="1:17" ht="12.75">
      <c r="A365">
        <v>307</v>
      </c>
      <c r="B365">
        <v>-9.645986</v>
      </c>
      <c r="C365">
        <v>307</v>
      </c>
      <c r="D365">
        <v>9.071362</v>
      </c>
      <c r="F365">
        <v>307</v>
      </c>
      <c r="G365">
        <v>-0.677298</v>
      </c>
      <c r="H365">
        <v>307</v>
      </c>
      <c r="I365">
        <v>2.479369</v>
      </c>
      <c r="J365">
        <v>307</v>
      </c>
      <c r="K365">
        <v>-0.998321</v>
      </c>
      <c r="L365">
        <v>307</v>
      </c>
      <c r="M365">
        <v>8.043139</v>
      </c>
      <c r="N365">
        <v>307</v>
      </c>
      <c r="O365">
        <v>-1.136152</v>
      </c>
      <c r="P365">
        <v>307</v>
      </c>
      <c r="Q365">
        <v>-5.169905</v>
      </c>
    </row>
    <row r="366" spans="1:17" ht="12.75">
      <c r="A366">
        <v>315</v>
      </c>
      <c r="B366">
        <v>-9.647223</v>
      </c>
      <c r="C366">
        <v>315</v>
      </c>
      <c r="D366">
        <v>8.109348</v>
      </c>
      <c r="F366">
        <v>315</v>
      </c>
      <c r="G366">
        <v>-0.645672</v>
      </c>
      <c r="H366">
        <v>315</v>
      </c>
      <c r="I366">
        <v>1.205948</v>
      </c>
      <c r="J366">
        <v>315</v>
      </c>
      <c r="K366">
        <v>-0.959531</v>
      </c>
      <c r="L366">
        <v>315</v>
      </c>
      <c r="M366">
        <v>6.772753</v>
      </c>
      <c r="N366">
        <v>315</v>
      </c>
      <c r="O366">
        <v>-1.155857</v>
      </c>
      <c r="P366">
        <v>315</v>
      </c>
      <c r="Q366">
        <v>-5.412366</v>
      </c>
    </row>
    <row r="367" spans="1:17" ht="12.75">
      <c r="A367">
        <v>325</v>
      </c>
      <c r="B367">
        <v>-9.617379</v>
      </c>
      <c r="C367">
        <v>325</v>
      </c>
      <c r="D367">
        <v>7.65454</v>
      </c>
      <c r="F367">
        <v>325</v>
      </c>
      <c r="G367">
        <v>-0.58562</v>
      </c>
      <c r="H367">
        <v>325</v>
      </c>
      <c r="I367">
        <v>0.467963</v>
      </c>
      <c r="J367">
        <v>325</v>
      </c>
      <c r="K367">
        <v>-0.882418</v>
      </c>
      <c r="L367">
        <v>325</v>
      </c>
      <c r="M367">
        <v>6.079432</v>
      </c>
      <c r="N367">
        <v>325</v>
      </c>
      <c r="O367">
        <v>-1.171605</v>
      </c>
      <c r="P367">
        <v>325</v>
      </c>
      <c r="Q367">
        <v>-5.500375</v>
      </c>
    </row>
    <row r="368" spans="1:17" ht="12.75">
      <c r="A368">
        <v>335</v>
      </c>
      <c r="B368">
        <v>-9.606315</v>
      </c>
      <c r="C368">
        <v>335</v>
      </c>
      <c r="D368">
        <v>8.243323</v>
      </c>
      <c r="F368">
        <v>335</v>
      </c>
      <c r="G368">
        <v>-0.582968</v>
      </c>
      <c r="H368">
        <v>335</v>
      </c>
      <c r="I368">
        <v>1.266947</v>
      </c>
      <c r="J368">
        <v>335</v>
      </c>
      <c r="K368">
        <v>-0.844257</v>
      </c>
      <c r="L368">
        <v>335</v>
      </c>
      <c r="M368">
        <v>6.774588</v>
      </c>
      <c r="N368">
        <v>335</v>
      </c>
      <c r="O368">
        <v>-1.199402</v>
      </c>
      <c r="P368">
        <v>335</v>
      </c>
      <c r="Q368">
        <v>-5.088615</v>
      </c>
    </row>
    <row r="369" spans="1:17" ht="12.75">
      <c r="A369">
        <v>345</v>
      </c>
      <c r="B369">
        <v>-9.638636</v>
      </c>
      <c r="C369">
        <v>345</v>
      </c>
      <c r="D369">
        <v>8.656019</v>
      </c>
      <c r="F369">
        <v>345</v>
      </c>
      <c r="G369">
        <v>-0.63504</v>
      </c>
      <c r="H369">
        <v>345</v>
      </c>
      <c r="I369">
        <v>1.57122</v>
      </c>
      <c r="J369">
        <v>345</v>
      </c>
      <c r="K369">
        <v>-0.867523</v>
      </c>
      <c r="L369">
        <v>345</v>
      </c>
      <c r="M369">
        <v>7.096521</v>
      </c>
      <c r="N369">
        <v>345</v>
      </c>
      <c r="O369">
        <v>-1.228896</v>
      </c>
      <c r="P369">
        <v>345</v>
      </c>
      <c r="Q369">
        <v>-4.86861</v>
      </c>
    </row>
    <row r="370" spans="1:17" ht="12.75">
      <c r="A370">
        <v>355</v>
      </c>
      <c r="B370">
        <v>-9.665771</v>
      </c>
      <c r="C370">
        <v>355</v>
      </c>
      <c r="D370">
        <v>7.962797</v>
      </c>
      <c r="F370">
        <v>355</v>
      </c>
      <c r="G370">
        <v>-0.65673</v>
      </c>
      <c r="H370">
        <v>355</v>
      </c>
      <c r="I370">
        <v>0.402405</v>
      </c>
      <c r="J370">
        <v>355</v>
      </c>
      <c r="K370">
        <v>-0.878131</v>
      </c>
      <c r="L370">
        <v>355</v>
      </c>
      <c r="M370">
        <v>5.943147</v>
      </c>
      <c r="N370">
        <v>355</v>
      </c>
      <c r="O370">
        <v>-1.237605</v>
      </c>
      <c r="P370">
        <v>355</v>
      </c>
      <c r="Q370">
        <v>-4.9497</v>
      </c>
    </row>
    <row r="371" spans="1:17" ht="12.75">
      <c r="A371">
        <v>365</v>
      </c>
      <c r="B371">
        <v>-9.641088</v>
      </c>
      <c r="C371">
        <v>365</v>
      </c>
      <c r="D371">
        <v>7.379678</v>
      </c>
      <c r="F371">
        <v>365</v>
      </c>
      <c r="G371">
        <v>-0.612435</v>
      </c>
      <c r="H371">
        <v>365</v>
      </c>
      <c r="I371">
        <v>-0.462443</v>
      </c>
      <c r="J371">
        <v>365</v>
      </c>
      <c r="K371">
        <v>-0.823351</v>
      </c>
      <c r="L371">
        <v>365</v>
      </c>
      <c r="M371">
        <v>5.043387</v>
      </c>
      <c r="N371">
        <v>365</v>
      </c>
      <c r="O371">
        <v>-1.226413</v>
      </c>
      <c r="P371">
        <v>365</v>
      </c>
      <c r="Q371">
        <v>-4.956059</v>
      </c>
    </row>
    <row r="372" spans="1:17" ht="12.75">
      <c r="A372">
        <v>375</v>
      </c>
      <c r="B372">
        <v>-9.601847</v>
      </c>
      <c r="C372">
        <v>375</v>
      </c>
      <c r="D372">
        <v>7.8778</v>
      </c>
      <c r="F372">
        <v>375</v>
      </c>
      <c r="G372">
        <v>-0.592608</v>
      </c>
      <c r="H372">
        <v>375</v>
      </c>
      <c r="I372">
        <v>0.086946</v>
      </c>
      <c r="J372">
        <v>375</v>
      </c>
      <c r="K372">
        <v>-0.775006</v>
      </c>
      <c r="L372">
        <v>375</v>
      </c>
      <c r="M372">
        <v>5.544474</v>
      </c>
      <c r="N372">
        <v>375</v>
      </c>
      <c r="O372">
        <v>-1.215649</v>
      </c>
      <c r="P372">
        <v>375</v>
      </c>
      <c r="Q372">
        <v>-4.606145</v>
      </c>
    </row>
    <row r="373" spans="1:17" ht="12.75">
      <c r="A373">
        <v>387</v>
      </c>
      <c r="B373">
        <v>-9.60064</v>
      </c>
      <c r="C373">
        <v>387</v>
      </c>
      <c r="D373">
        <v>8.455207</v>
      </c>
      <c r="F373">
        <v>387</v>
      </c>
      <c r="G373">
        <v>-0.631515</v>
      </c>
      <c r="H373">
        <v>387</v>
      </c>
      <c r="I373">
        <v>0.735461</v>
      </c>
      <c r="J373">
        <v>387</v>
      </c>
      <c r="K373">
        <v>-0.778731</v>
      </c>
      <c r="L373">
        <v>387</v>
      </c>
      <c r="M373">
        <v>6.138795</v>
      </c>
      <c r="N373">
        <v>387</v>
      </c>
      <c r="O373">
        <v>-1.207846</v>
      </c>
      <c r="P373">
        <v>387</v>
      </c>
      <c r="Q373">
        <v>-4.253804</v>
      </c>
    </row>
    <row r="374" spans="1:17" ht="12.75">
      <c r="A374">
        <v>400</v>
      </c>
      <c r="B374">
        <v>-9.606663</v>
      </c>
      <c r="C374">
        <v>400</v>
      </c>
      <c r="D374">
        <v>7.680785</v>
      </c>
      <c r="F374">
        <v>400</v>
      </c>
      <c r="G374">
        <v>-0.627408</v>
      </c>
      <c r="H374">
        <v>400</v>
      </c>
      <c r="I374">
        <v>-0.487294</v>
      </c>
      <c r="J374">
        <v>400</v>
      </c>
      <c r="K374">
        <v>-0.765582</v>
      </c>
      <c r="L374">
        <v>400</v>
      </c>
      <c r="M374">
        <v>4.976402</v>
      </c>
      <c r="N374">
        <v>400</v>
      </c>
      <c r="O374">
        <v>-1.173881</v>
      </c>
      <c r="P374">
        <v>400</v>
      </c>
      <c r="Q374">
        <v>-4.409173</v>
      </c>
    </row>
    <row r="375" spans="1:17" ht="12.75">
      <c r="A375">
        <v>412</v>
      </c>
      <c r="B375">
        <v>-9.559734</v>
      </c>
      <c r="C375">
        <v>412</v>
      </c>
      <c r="D375">
        <v>7.126269</v>
      </c>
      <c r="F375">
        <v>412</v>
      </c>
      <c r="G375">
        <v>-0.559501</v>
      </c>
      <c r="H375">
        <v>412</v>
      </c>
      <c r="I375">
        <v>-1.181091</v>
      </c>
      <c r="J375">
        <v>412</v>
      </c>
      <c r="K375">
        <v>-0.686648</v>
      </c>
      <c r="L375">
        <v>412</v>
      </c>
      <c r="M375">
        <v>4.221195</v>
      </c>
      <c r="N375">
        <v>412</v>
      </c>
      <c r="O375">
        <v>-1.117738</v>
      </c>
      <c r="P375">
        <v>412</v>
      </c>
      <c r="Q375">
        <v>-4.436752</v>
      </c>
    </row>
    <row r="376" spans="1:17" ht="12.75">
      <c r="A376">
        <v>425</v>
      </c>
      <c r="B376">
        <v>-9.539457</v>
      </c>
      <c r="C376">
        <v>425</v>
      </c>
      <c r="D376">
        <v>7.744961</v>
      </c>
      <c r="F376">
        <v>425</v>
      </c>
      <c r="G376">
        <v>-0.545875</v>
      </c>
      <c r="H376">
        <v>425</v>
      </c>
      <c r="I376">
        <v>-0.482981</v>
      </c>
      <c r="J376">
        <v>425</v>
      </c>
      <c r="K376">
        <v>-0.644201</v>
      </c>
      <c r="L376">
        <v>425</v>
      </c>
      <c r="M376">
        <v>4.861316</v>
      </c>
      <c r="N376">
        <v>425</v>
      </c>
      <c r="O376">
        <v>-1.068455</v>
      </c>
      <c r="P376">
        <v>425</v>
      </c>
      <c r="Q376">
        <v>-4.241672</v>
      </c>
    </row>
    <row r="377" spans="1:17" ht="12.75">
      <c r="A377">
        <v>437</v>
      </c>
      <c r="B377">
        <v>-9.57833</v>
      </c>
      <c r="C377">
        <v>437</v>
      </c>
      <c r="D377">
        <v>7.480961</v>
      </c>
      <c r="F377">
        <v>437</v>
      </c>
      <c r="G377">
        <v>-0.592107</v>
      </c>
      <c r="H377">
        <v>437</v>
      </c>
      <c r="I377">
        <v>-1.109052</v>
      </c>
      <c r="J377">
        <v>437</v>
      </c>
      <c r="K377">
        <v>-0.667793</v>
      </c>
      <c r="L377">
        <v>437</v>
      </c>
      <c r="M377">
        <v>4.245431</v>
      </c>
      <c r="N377">
        <v>437</v>
      </c>
      <c r="O377">
        <v>-1.021363</v>
      </c>
      <c r="P377">
        <v>437</v>
      </c>
      <c r="Q377">
        <v>-4.470695</v>
      </c>
    </row>
    <row r="378" spans="1:17" ht="12.75">
      <c r="A378">
        <v>450</v>
      </c>
      <c r="B378">
        <v>-9.596146</v>
      </c>
      <c r="C378">
        <v>450</v>
      </c>
      <c r="D378">
        <v>6.669127</v>
      </c>
      <c r="F378">
        <v>450</v>
      </c>
      <c r="G378">
        <v>-0.579217</v>
      </c>
      <c r="H378">
        <v>450</v>
      </c>
      <c r="I378">
        <v>-2.345912</v>
      </c>
      <c r="J378">
        <v>450</v>
      </c>
      <c r="K378">
        <v>-0.653559</v>
      </c>
      <c r="L378">
        <v>450</v>
      </c>
      <c r="M378">
        <v>2.972724</v>
      </c>
      <c r="N378">
        <v>450</v>
      </c>
      <c r="O378">
        <v>-0.952939</v>
      </c>
      <c r="P378">
        <v>450</v>
      </c>
      <c r="Q378">
        <v>-4.925167</v>
      </c>
    </row>
    <row r="379" spans="1:17" ht="12.75">
      <c r="A379">
        <v>462</v>
      </c>
      <c r="B379">
        <v>-9.581371</v>
      </c>
      <c r="C379">
        <v>462</v>
      </c>
      <c r="D379">
        <v>7.055591</v>
      </c>
      <c r="F379">
        <v>462</v>
      </c>
      <c r="G379">
        <v>-0.564819</v>
      </c>
      <c r="H379">
        <v>462</v>
      </c>
      <c r="I379">
        <v>-2.063196</v>
      </c>
      <c r="J379">
        <v>462</v>
      </c>
      <c r="K379">
        <v>-0.623959</v>
      </c>
      <c r="L379">
        <v>462</v>
      </c>
      <c r="M379">
        <v>3.194958</v>
      </c>
      <c r="N379">
        <v>462</v>
      </c>
      <c r="O379">
        <v>-0.890339</v>
      </c>
      <c r="P379">
        <v>462</v>
      </c>
      <c r="Q379">
        <v>-5.123363</v>
      </c>
    </row>
    <row r="380" spans="1:17" ht="12.75">
      <c r="A380">
        <v>475</v>
      </c>
      <c r="B380">
        <v>-9.604764</v>
      </c>
      <c r="C380">
        <v>475</v>
      </c>
      <c r="D380">
        <v>7.694983</v>
      </c>
      <c r="F380">
        <v>475</v>
      </c>
      <c r="G380">
        <v>-0.628284</v>
      </c>
      <c r="H380">
        <v>475</v>
      </c>
      <c r="I380">
        <v>-1.663132</v>
      </c>
      <c r="J380">
        <v>475</v>
      </c>
      <c r="K380">
        <v>-0.662768</v>
      </c>
      <c r="L380">
        <v>475</v>
      </c>
      <c r="M380">
        <v>3.588416</v>
      </c>
      <c r="N380">
        <v>475</v>
      </c>
      <c r="O380">
        <v>-0.850452</v>
      </c>
      <c r="P380">
        <v>475</v>
      </c>
      <c r="Q380">
        <v>-5.464353</v>
      </c>
    </row>
    <row r="381" spans="1:17" ht="12.75">
      <c r="A381">
        <v>487</v>
      </c>
      <c r="B381">
        <v>-9.611186</v>
      </c>
      <c r="C381">
        <v>487</v>
      </c>
      <c r="D381">
        <v>7.147245</v>
      </c>
      <c r="F381">
        <v>487</v>
      </c>
      <c r="G381">
        <v>-0.630713</v>
      </c>
      <c r="H381">
        <v>487</v>
      </c>
      <c r="I381">
        <v>-2.630107</v>
      </c>
      <c r="J381">
        <v>487</v>
      </c>
      <c r="K381">
        <v>-0.663535</v>
      </c>
      <c r="L381">
        <v>487</v>
      </c>
      <c r="M381">
        <v>2.637075</v>
      </c>
      <c r="N381">
        <v>487</v>
      </c>
      <c r="O381">
        <v>-0.807802</v>
      </c>
      <c r="P381">
        <v>487</v>
      </c>
      <c r="Q381">
        <v>-6.146869</v>
      </c>
    </row>
    <row r="382" spans="1:17" ht="12.75">
      <c r="A382">
        <v>500</v>
      </c>
      <c r="B382">
        <v>-9.552502</v>
      </c>
      <c r="C382">
        <v>500</v>
      </c>
      <c r="D382">
        <v>7.028414</v>
      </c>
      <c r="F382">
        <v>500</v>
      </c>
      <c r="G382">
        <v>-0.577206</v>
      </c>
      <c r="H382">
        <v>500</v>
      </c>
      <c r="I382">
        <v>-2.852961</v>
      </c>
      <c r="J382">
        <v>500</v>
      </c>
      <c r="K382">
        <v>-0.599749</v>
      </c>
      <c r="L382">
        <v>500</v>
      </c>
      <c r="M382">
        <v>2.365608</v>
      </c>
      <c r="N382">
        <v>500</v>
      </c>
      <c r="O382">
        <v>-0.775389</v>
      </c>
      <c r="P382">
        <v>500</v>
      </c>
      <c r="Q382">
        <v>-6.701062</v>
      </c>
    </row>
    <row r="383" spans="1:17" ht="12.75">
      <c r="A383">
        <v>515</v>
      </c>
      <c r="B383">
        <v>-9.533537</v>
      </c>
      <c r="C383">
        <v>515</v>
      </c>
      <c r="D383">
        <v>7.685075</v>
      </c>
      <c r="F383">
        <v>515</v>
      </c>
      <c r="G383">
        <v>-0.591731</v>
      </c>
      <c r="H383">
        <v>515</v>
      </c>
      <c r="I383">
        <v>-2.186682</v>
      </c>
      <c r="J383">
        <v>515</v>
      </c>
      <c r="K383">
        <v>-0.590461</v>
      </c>
      <c r="L383">
        <v>515</v>
      </c>
      <c r="M383">
        <v>3.002198</v>
      </c>
      <c r="N383">
        <v>515</v>
      </c>
      <c r="O383">
        <v>-0.779508</v>
      </c>
      <c r="P383">
        <v>515</v>
      </c>
      <c r="Q383">
        <v>-7.19823</v>
      </c>
    </row>
    <row r="384" spans="1:17" ht="12.75">
      <c r="A384">
        <v>530</v>
      </c>
      <c r="B384">
        <v>-9.531577</v>
      </c>
      <c r="C384">
        <v>530</v>
      </c>
      <c r="D384">
        <v>6.816221</v>
      </c>
      <c r="F384">
        <v>530</v>
      </c>
      <c r="G384">
        <v>-0.559864</v>
      </c>
      <c r="H384">
        <v>530</v>
      </c>
      <c r="I384">
        <v>-3.403035</v>
      </c>
      <c r="J384">
        <v>530</v>
      </c>
      <c r="K384">
        <v>-0.556265</v>
      </c>
      <c r="L384">
        <v>530</v>
      </c>
      <c r="M384">
        <v>1.788827</v>
      </c>
      <c r="N384">
        <v>530</v>
      </c>
      <c r="O384">
        <v>-0.785112</v>
      </c>
      <c r="P384">
        <v>530</v>
      </c>
      <c r="Q384">
        <v>-8.051843</v>
      </c>
    </row>
    <row r="385" spans="1:17" ht="12.75">
      <c r="A385">
        <v>545</v>
      </c>
      <c r="B385">
        <v>-9.522522</v>
      </c>
      <c r="C385">
        <v>545</v>
      </c>
      <c r="D385">
        <v>6.457887</v>
      </c>
      <c r="F385">
        <v>545</v>
      </c>
      <c r="G385">
        <v>-0.53</v>
      </c>
      <c r="H385">
        <v>545</v>
      </c>
      <c r="I385">
        <v>-3.880805</v>
      </c>
      <c r="J385">
        <v>545</v>
      </c>
      <c r="K385">
        <v>-0.516192</v>
      </c>
      <c r="L385">
        <v>545</v>
      </c>
      <c r="M385">
        <v>1.237764</v>
      </c>
      <c r="N385">
        <v>545</v>
      </c>
      <c r="O385">
        <v>-0.812315</v>
      </c>
      <c r="P385">
        <v>545</v>
      </c>
      <c r="Q385">
        <v>-8.651225</v>
      </c>
    </row>
    <row r="386" spans="1:17" ht="12.75">
      <c r="A386">
        <v>560</v>
      </c>
      <c r="B386">
        <v>-9.588704</v>
      </c>
      <c r="C386">
        <v>560</v>
      </c>
      <c r="D386">
        <v>6.936235</v>
      </c>
      <c r="F386">
        <v>560</v>
      </c>
      <c r="G386">
        <v>-0.610685</v>
      </c>
      <c r="H386">
        <v>560</v>
      </c>
      <c r="I386">
        <v>-3.644919</v>
      </c>
      <c r="J386">
        <v>560</v>
      </c>
      <c r="K386">
        <v>-0.580738</v>
      </c>
      <c r="L386">
        <v>560</v>
      </c>
      <c r="M386">
        <v>1.45348</v>
      </c>
      <c r="N386">
        <v>560</v>
      </c>
      <c r="O386">
        <v>-0.875375</v>
      </c>
      <c r="P386">
        <v>560</v>
      </c>
      <c r="Q386">
        <v>-9.058658</v>
      </c>
    </row>
    <row r="387" spans="1:17" ht="12.75">
      <c r="A387">
        <v>580</v>
      </c>
      <c r="B387">
        <v>-9.624947</v>
      </c>
      <c r="C387">
        <v>580</v>
      </c>
      <c r="D387">
        <v>6.306606</v>
      </c>
      <c r="F387">
        <v>580</v>
      </c>
      <c r="G387">
        <v>-0.625742</v>
      </c>
      <c r="H387">
        <v>580</v>
      </c>
      <c r="I387">
        <v>-4.96818</v>
      </c>
      <c r="J387">
        <v>580</v>
      </c>
      <c r="K387">
        <v>-0.600469</v>
      </c>
      <c r="L387">
        <v>580</v>
      </c>
      <c r="M387">
        <v>0.157545</v>
      </c>
      <c r="N387">
        <v>580</v>
      </c>
      <c r="O387">
        <v>-0.934142</v>
      </c>
      <c r="P387">
        <v>580</v>
      </c>
      <c r="Q387">
        <v>-9.847144</v>
      </c>
    </row>
    <row r="388" spans="1:17" ht="12.75">
      <c r="A388">
        <v>600</v>
      </c>
      <c r="B388">
        <v>-9.62341</v>
      </c>
      <c r="C388">
        <v>600</v>
      </c>
      <c r="D388">
        <v>7.357656</v>
      </c>
      <c r="F388">
        <v>600</v>
      </c>
      <c r="G388">
        <v>-0.665686</v>
      </c>
      <c r="H388">
        <v>600</v>
      </c>
      <c r="I388">
        <v>-4.090008</v>
      </c>
      <c r="J388">
        <v>600</v>
      </c>
      <c r="K388">
        <v>-0.623226</v>
      </c>
      <c r="L388">
        <v>600</v>
      </c>
      <c r="M388">
        <v>1.049733</v>
      </c>
      <c r="N388">
        <v>600</v>
      </c>
      <c r="O388">
        <v>-1.021701</v>
      </c>
      <c r="P388">
        <v>600</v>
      </c>
      <c r="Q388">
        <v>-9.939585</v>
      </c>
    </row>
    <row r="389" spans="1:17" ht="12.75">
      <c r="A389">
        <v>615</v>
      </c>
      <c r="B389">
        <v>-9.618681</v>
      </c>
      <c r="C389">
        <v>615</v>
      </c>
      <c r="D389">
        <v>7.069346</v>
      </c>
      <c r="F389">
        <v>615</v>
      </c>
      <c r="G389">
        <v>-0.683374</v>
      </c>
      <c r="H389">
        <v>615</v>
      </c>
      <c r="I389">
        <v>-4.695401</v>
      </c>
      <c r="J389">
        <v>615</v>
      </c>
      <c r="K389">
        <v>-0.629116</v>
      </c>
      <c r="L389">
        <v>615</v>
      </c>
      <c r="M389">
        <v>0.516215</v>
      </c>
      <c r="N389">
        <v>615</v>
      </c>
      <c r="O389">
        <v>-1.107868</v>
      </c>
      <c r="P389">
        <v>615</v>
      </c>
      <c r="Q389">
        <v>-10.088653</v>
      </c>
    </row>
    <row r="390" spans="1:17" ht="12.75">
      <c r="A390">
        <v>630</v>
      </c>
      <c r="B390">
        <v>-9.554358</v>
      </c>
      <c r="C390">
        <v>630</v>
      </c>
      <c r="D390">
        <v>6.808573</v>
      </c>
      <c r="F390">
        <v>630</v>
      </c>
      <c r="G390">
        <v>-0.60491</v>
      </c>
      <c r="H390">
        <v>630</v>
      </c>
      <c r="I390">
        <v>-4.955551</v>
      </c>
      <c r="J390">
        <v>630</v>
      </c>
      <c r="K390">
        <v>-0.536973</v>
      </c>
      <c r="L390">
        <v>630</v>
      </c>
      <c r="M390">
        <v>0.233197</v>
      </c>
      <c r="N390">
        <v>630</v>
      </c>
      <c r="O390">
        <v>-1.168203</v>
      </c>
      <c r="P390">
        <v>630</v>
      </c>
      <c r="Q390">
        <v>-9.903226</v>
      </c>
    </row>
    <row r="391" spans="1:17" ht="12.75">
      <c r="A391">
        <v>650</v>
      </c>
      <c r="B391">
        <v>-9.571287</v>
      </c>
      <c r="C391">
        <v>650</v>
      </c>
      <c r="D391">
        <v>6.868094</v>
      </c>
      <c r="F391">
        <v>650</v>
      </c>
      <c r="G391">
        <v>-0.61041</v>
      </c>
      <c r="H391">
        <v>650</v>
      </c>
      <c r="I391">
        <v>-4.987284</v>
      </c>
      <c r="J391">
        <v>650</v>
      </c>
      <c r="K391">
        <v>-0.519572</v>
      </c>
      <c r="L391">
        <v>650</v>
      </c>
      <c r="M391">
        <v>0.150327</v>
      </c>
      <c r="N391">
        <v>650</v>
      </c>
      <c r="O391">
        <v>-1.208572</v>
      </c>
      <c r="P391">
        <v>650</v>
      </c>
      <c r="Q391">
        <v>-9.276636</v>
      </c>
    </row>
    <row r="392" spans="1:17" ht="12.75">
      <c r="A392">
        <v>670</v>
      </c>
      <c r="B392">
        <v>-9.63426</v>
      </c>
      <c r="C392">
        <v>670</v>
      </c>
      <c r="D392">
        <v>5.948009</v>
      </c>
      <c r="F392">
        <v>670</v>
      </c>
      <c r="G392">
        <v>-0.595301</v>
      </c>
      <c r="H392">
        <v>670</v>
      </c>
      <c r="I392">
        <v>-6.422602</v>
      </c>
      <c r="J392">
        <v>670</v>
      </c>
      <c r="K392">
        <v>-0.509392</v>
      </c>
      <c r="L392">
        <v>670</v>
      </c>
      <c r="M392">
        <v>-1.374219</v>
      </c>
      <c r="N392">
        <v>670</v>
      </c>
      <c r="O392">
        <v>-1.161612</v>
      </c>
      <c r="P392">
        <v>670</v>
      </c>
      <c r="Q392">
        <v>-8.781105</v>
      </c>
    </row>
    <row r="393" spans="1:17" ht="12.75">
      <c r="A393">
        <v>690</v>
      </c>
      <c r="B393">
        <v>-9.743193</v>
      </c>
      <c r="C393">
        <v>690</v>
      </c>
      <c r="D393">
        <v>6.902775</v>
      </c>
      <c r="F393">
        <v>690</v>
      </c>
      <c r="G393">
        <v>-0.711332</v>
      </c>
      <c r="H393">
        <v>690</v>
      </c>
      <c r="I393">
        <v>-6.057706</v>
      </c>
      <c r="J393">
        <v>690</v>
      </c>
      <c r="K393">
        <v>-0.621702</v>
      </c>
      <c r="L393">
        <v>690</v>
      </c>
      <c r="M393">
        <v>-1.037009</v>
      </c>
      <c r="N393">
        <v>690</v>
      </c>
      <c r="O393">
        <v>-1.054706</v>
      </c>
      <c r="P393">
        <v>690</v>
      </c>
      <c r="Q393">
        <v>-8.178338</v>
      </c>
    </row>
    <row r="394" spans="1:17" ht="12.75">
      <c r="A394">
        <v>710</v>
      </c>
      <c r="B394">
        <v>-9.788732</v>
      </c>
      <c r="C394">
        <v>710</v>
      </c>
      <c r="D394">
        <v>7.008406</v>
      </c>
      <c r="F394">
        <v>710</v>
      </c>
      <c r="G394">
        <v>-0.75524</v>
      </c>
      <c r="H394">
        <v>710</v>
      </c>
      <c r="I394">
        <v>-6.601075</v>
      </c>
      <c r="J394">
        <v>710</v>
      </c>
      <c r="K394">
        <v>-0.677096</v>
      </c>
      <c r="L394">
        <v>710</v>
      </c>
      <c r="M394">
        <v>-1.487891</v>
      </c>
      <c r="N394">
        <v>710</v>
      </c>
      <c r="O394">
        <v>-0.86555</v>
      </c>
      <c r="P394">
        <v>710</v>
      </c>
      <c r="Q394">
        <v>-8.395235</v>
      </c>
    </row>
    <row r="395" spans="1:17" ht="12.75">
      <c r="A395">
        <v>730</v>
      </c>
      <c r="B395">
        <v>-9.737483</v>
      </c>
      <c r="C395">
        <v>730</v>
      </c>
      <c r="D395">
        <v>8.157047</v>
      </c>
      <c r="F395">
        <v>730</v>
      </c>
      <c r="G395">
        <v>-0.758519</v>
      </c>
      <c r="H395">
        <v>730</v>
      </c>
      <c r="I395">
        <v>-5.552788</v>
      </c>
      <c r="J395">
        <v>730</v>
      </c>
      <c r="K395">
        <v>-0.661418</v>
      </c>
      <c r="L395">
        <v>730</v>
      </c>
      <c r="M395">
        <v>-0.340557</v>
      </c>
      <c r="N395">
        <v>730</v>
      </c>
      <c r="O395">
        <v>-0.670261</v>
      </c>
      <c r="P395">
        <v>730</v>
      </c>
      <c r="Q395">
        <v>-8.955875</v>
      </c>
    </row>
    <row r="396" spans="1:17" ht="12.75">
      <c r="A396">
        <v>750</v>
      </c>
      <c r="B396">
        <v>-9.684827</v>
      </c>
      <c r="C396">
        <v>750</v>
      </c>
      <c r="D396">
        <v>7.65004</v>
      </c>
      <c r="F396">
        <v>750</v>
      </c>
      <c r="G396">
        <v>-0.673452</v>
      </c>
      <c r="H396">
        <v>750</v>
      </c>
      <c r="I396">
        <v>-6.339616</v>
      </c>
      <c r="J396">
        <v>750</v>
      </c>
      <c r="K396">
        <v>-0.561865</v>
      </c>
      <c r="L396">
        <v>750</v>
      </c>
      <c r="M396">
        <v>-1.076695</v>
      </c>
      <c r="N396">
        <v>750</v>
      </c>
      <c r="O396">
        <v>-0.500963</v>
      </c>
      <c r="P396">
        <v>750</v>
      </c>
      <c r="Q396">
        <v>-10.350144</v>
      </c>
    </row>
    <row r="397" spans="1:17" ht="12.75">
      <c r="A397">
        <v>775</v>
      </c>
      <c r="B397">
        <v>-9.693929</v>
      </c>
      <c r="C397">
        <v>775</v>
      </c>
      <c r="D397">
        <v>8.023066</v>
      </c>
      <c r="F397">
        <v>775</v>
      </c>
      <c r="G397">
        <v>-0.654656</v>
      </c>
      <c r="H397">
        <v>775</v>
      </c>
      <c r="I397">
        <v>-6.292059</v>
      </c>
      <c r="J397">
        <v>775</v>
      </c>
      <c r="K397">
        <v>-0.517101</v>
      </c>
      <c r="L397">
        <v>775</v>
      </c>
      <c r="M397">
        <v>-1.086568</v>
      </c>
      <c r="N397">
        <v>775</v>
      </c>
      <c r="O397">
        <v>-0.426318</v>
      </c>
      <c r="P397">
        <v>775</v>
      </c>
      <c r="Q397">
        <v>-12.265035</v>
      </c>
    </row>
    <row r="398" spans="1:17" ht="12.75">
      <c r="A398">
        <v>800</v>
      </c>
      <c r="B398">
        <v>-9.747801</v>
      </c>
      <c r="C398">
        <v>800</v>
      </c>
      <c r="D398">
        <v>7.956264</v>
      </c>
      <c r="F398">
        <v>800</v>
      </c>
      <c r="G398">
        <v>-0.652193</v>
      </c>
      <c r="H398">
        <v>800</v>
      </c>
      <c r="I398">
        <v>-7.178331</v>
      </c>
      <c r="J398">
        <v>800</v>
      </c>
      <c r="K398">
        <v>-0.511355</v>
      </c>
      <c r="L398">
        <v>800</v>
      </c>
      <c r="M398">
        <v>-1.997641</v>
      </c>
      <c r="N398">
        <v>800</v>
      </c>
      <c r="O398">
        <v>-0.434797</v>
      </c>
      <c r="P398">
        <v>800</v>
      </c>
      <c r="Q398">
        <v>-14.314352</v>
      </c>
    </row>
    <row r="399" spans="1:17" ht="12.75">
      <c r="A399">
        <v>825</v>
      </c>
      <c r="B399">
        <v>-9.735912</v>
      </c>
      <c r="C399">
        <v>825</v>
      </c>
      <c r="D399">
        <v>8.961082</v>
      </c>
      <c r="F399">
        <v>825</v>
      </c>
      <c r="G399">
        <v>-0.65488</v>
      </c>
      <c r="H399">
        <v>825</v>
      </c>
      <c r="I399">
        <v>-6.767142</v>
      </c>
      <c r="J399">
        <v>825</v>
      </c>
      <c r="K399">
        <v>-0.49873</v>
      </c>
      <c r="L399">
        <v>825</v>
      </c>
      <c r="M399">
        <v>-1.49059</v>
      </c>
      <c r="N399">
        <v>825</v>
      </c>
      <c r="O399">
        <v>-0.536023</v>
      </c>
      <c r="P399">
        <v>825</v>
      </c>
      <c r="Q399">
        <v>-15.787849</v>
      </c>
    </row>
    <row r="400" spans="1:17" ht="12.75">
      <c r="A400">
        <v>850</v>
      </c>
      <c r="B400">
        <v>-9.656015</v>
      </c>
      <c r="C400">
        <v>850</v>
      </c>
      <c r="D400">
        <v>8.636305</v>
      </c>
      <c r="F400">
        <v>850</v>
      </c>
      <c r="G400">
        <v>-0.533619</v>
      </c>
      <c r="H400">
        <v>850</v>
      </c>
      <c r="I400">
        <v>-7.36966</v>
      </c>
      <c r="J400">
        <v>850</v>
      </c>
      <c r="K400">
        <v>-0.364413</v>
      </c>
      <c r="L400">
        <v>850</v>
      </c>
      <c r="M400">
        <v>-2.012919</v>
      </c>
      <c r="N400">
        <v>850</v>
      </c>
      <c r="O400">
        <v>-0.663045</v>
      </c>
      <c r="P400">
        <v>850</v>
      </c>
      <c r="Q400">
        <v>-16.754442</v>
      </c>
    </row>
    <row r="401" spans="1:17" ht="12.75">
      <c r="A401">
        <v>875</v>
      </c>
      <c r="B401">
        <v>-9.646575</v>
      </c>
      <c r="C401">
        <v>875</v>
      </c>
      <c r="D401">
        <v>8.18394</v>
      </c>
      <c r="F401">
        <v>875</v>
      </c>
      <c r="G401">
        <v>-0.479718</v>
      </c>
      <c r="H401">
        <v>875</v>
      </c>
      <c r="I401">
        <v>-8.660913</v>
      </c>
      <c r="J401">
        <v>875</v>
      </c>
      <c r="K401">
        <v>-0.279236</v>
      </c>
      <c r="L401">
        <v>875</v>
      </c>
      <c r="M401">
        <v>-3.37229</v>
      </c>
      <c r="N401">
        <v>875</v>
      </c>
      <c r="O401">
        <v>-0.802108</v>
      </c>
      <c r="P401">
        <v>875</v>
      </c>
      <c r="Q401">
        <v>-17.302483</v>
      </c>
    </row>
    <row r="402" spans="1:17" ht="12.75">
      <c r="A402">
        <v>900</v>
      </c>
      <c r="B402">
        <v>-9.729885</v>
      </c>
      <c r="C402">
        <v>900</v>
      </c>
      <c r="D402">
        <v>8.548985</v>
      </c>
      <c r="F402">
        <v>900</v>
      </c>
      <c r="G402">
        <v>-0.477</v>
      </c>
      <c r="H402">
        <v>900</v>
      </c>
      <c r="I402">
        <v>-9.21615</v>
      </c>
      <c r="J402">
        <v>900</v>
      </c>
      <c r="K402">
        <v>-0.262422</v>
      </c>
      <c r="L402">
        <v>900</v>
      </c>
      <c r="M402">
        <v>-4.033546</v>
      </c>
      <c r="N402">
        <v>900</v>
      </c>
      <c r="O402">
        <v>-0.881812</v>
      </c>
      <c r="P402">
        <v>900</v>
      </c>
      <c r="Q402">
        <v>-17.438816</v>
      </c>
    </row>
    <row r="403" spans="1:17" ht="12.75">
      <c r="A403">
        <v>925</v>
      </c>
      <c r="B403">
        <v>-9.851301</v>
      </c>
      <c r="C403">
        <v>925</v>
      </c>
      <c r="D403">
        <v>8.868595</v>
      </c>
      <c r="F403">
        <v>925</v>
      </c>
      <c r="G403">
        <v>-0.554648</v>
      </c>
      <c r="H403">
        <v>925</v>
      </c>
      <c r="I403">
        <v>-10.07138</v>
      </c>
      <c r="J403">
        <v>925</v>
      </c>
      <c r="K403">
        <v>-0.333756</v>
      </c>
      <c r="L403">
        <v>925</v>
      </c>
      <c r="M403">
        <v>-4.904683</v>
      </c>
      <c r="N403">
        <v>925</v>
      </c>
      <c r="O403">
        <v>-0.895408</v>
      </c>
      <c r="P403">
        <v>925</v>
      </c>
      <c r="Q403">
        <v>-17.811609</v>
      </c>
    </row>
    <row r="404" spans="1:17" ht="12.75">
      <c r="A404">
        <v>950</v>
      </c>
      <c r="B404">
        <v>-9.868562</v>
      </c>
      <c r="C404">
        <v>950</v>
      </c>
      <c r="D404">
        <v>10.143925</v>
      </c>
      <c r="F404">
        <v>950</v>
      </c>
      <c r="G404">
        <v>-0.554493</v>
      </c>
      <c r="H404">
        <v>950</v>
      </c>
      <c r="I404">
        <v>-9.864593</v>
      </c>
      <c r="J404">
        <v>950</v>
      </c>
      <c r="K404">
        <v>-0.320448</v>
      </c>
      <c r="L404">
        <v>950</v>
      </c>
      <c r="M404">
        <v>-4.670335</v>
      </c>
      <c r="N404">
        <v>950</v>
      </c>
      <c r="O404">
        <v>-0.841297</v>
      </c>
      <c r="P404">
        <v>950</v>
      </c>
      <c r="Q404">
        <v>-18.363241</v>
      </c>
    </row>
    <row r="405" spans="1:17" ht="12.75">
      <c r="A405">
        <v>975</v>
      </c>
      <c r="B405">
        <v>-9.867259</v>
      </c>
      <c r="C405">
        <v>975</v>
      </c>
      <c r="D405">
        <v>10.143659</v>
      </c>
      <c r="F405">
        <v>975</v>
      </c>
      <c r="G405">
        <v>-0.489406</v>
      </c>
      <c r="H405">
        <v>975</v>
      </c>
      <c r="I405">
        <v>-11.032842</v>
      </c>
      <c r="J405">
        <v>975</v>
      </c>
      <c r="K405">
        <v>-0.240454</v>
      </c>
      <c r="L405">
        <v>975</v>
      </c>
      <c r="M405">
        <v>-5.869152</v>
      </c>
      <c r="N405">
        <v>975</v>
      </c>
      <c r="O405">
        <v>-0.745501</v>
      </c>
      <c r="P405">
        <v>975</v>
      </c>
      <c r="Q405">
        <v>-19.596651</v>
      </c>
    </row>
    <row r="406" spans="1:17" ht="12.75">
      <c r="A406">
        <v>1000</v>
      </c>
      <c r="B406">
        <v>-9.949147</v>
      </c>
      <c r="C406">
        <v>1000</v>
      </c>
      <c r="D406">
        <v>10.909213</v>
      </c>
      <c r="F406">
        <v>1000</v>
      </c>
      <c r="G406">
        <v>-0.543361</v>
      </c>
      <c r="H406">
        <v>1000</v>
      </c>
      <c r="I406">
        <v>-11.913819</v>
      </c>
      <c r="J406">
        <v>1000</v>
      </c>
      <c r="K406">
        <v>-0.276776</v>
      </c>
      <c r="L406">
        <v>1000</v>
      </c>
      <c r="M406">
        <v>-6.832652</v>
      </c>
      <c r="N406">
        <v>1000</v>
      </c>
      <c r="O406">
        <v>-0.69222</v>
      </c>
      <c r="P406">
        <v>1000</v>
      </c>
      <c r="Q406">
        <v>-21.361408</v>
      </c>
    </row>
    <row r="407" spans="1:17" ht="12.75">
      <c r="A407">
        <v>1030</v>
      </c>
      <c r="B407">
        <v>-9.986221</v>
      </c>
      <c r="C407">
        <v>1030</v>
      </c>
      <c r="D407">
        <v>12.576936</v>
      </c>
      <c r="F407">
        <v>1030</v>
      </c>
      <c r="G407">
        <v>-0.615707</v>
      </c>
      <c r="H407">
        <v>1030</v>
      </c>
      <c r="I407">
        <v>-12.256909</v>
      </c>
      <c r="J407">
        <v>1030</v>
      </c>
      <c r="K407">
        <v>-0.344896</v>
      </c>
      <c r="L407">
        <v>1030</v>
      </c>
      <c r="M407">
        <v>-7.277859</v>
      </c>
      <c r="N407">
        <v>1030</v>
      </c>
      <c r="O407">
        <v>-0.737827</v>
      </c>
      <c r="P407">
        <v>1030</v>
      </c>
      <c r="Q407">
        <v>-23.952295</v>
      </c>
    </row>
    <row r="408" spans="1:17" ht="12.75">
      <c r="A408">
        <v>1060</v>
      </c>
      <c r="B408">
        <v>-9.884041</v>
      </c>
      <c r="C408">
        <v>1060</v>
      </c>
      <c r="D408">
        <v>13.858839</v>
      </c>
      <c r="F408">
        <v>1060</v>
      </c>
      <c r="G408">
        <v>-0.592073</v>
      </c>
      <c r="H408">
        <v>1060</v>
      </c>
      <c r="I408">
        <v>-13.102751</v>
      </c>
      <c r="J408">
        <v>1060</v>
      </c>
      <c r="K408">
        <v>-0.317214</v>
      </c>
      <c r="L408">
        <v>1060</v>
      </c>
      <c r="M408">
        <v>-8.134242</v>
      </c>
      <c r="N408">
        <v>1060</v>
      </c>
      <c r="O408">
        <v>-0.928606</v>
      </c>
      <c r="P408">
        <v>1060</v>
      </c>
      <c r="Q408">
        <v>-26.872288</v>
      </c>
    </row>
    <row r="409" spans="1:17" ht="12.75">
      <c r="A409">
        <v>1090</v>
      </c>
      <c r="B409">
        <v>-9.757623</v>
      </c>
      <c r="C409">
        <v>1090</v>
      </c>
      <c r="D409">
        <v>14.678787</v>
      </c>
      <c r="F409">
        <v>1090</v>
      </c>
      <c r="G409">
        <v>-0.590418</v>
      </c>
      <c r="H409">
        <v>1090</v>
      </c>
      <c r="I409">
        <v>-14.425425</v>
      </c>
      <c r="J409">
        <v>1090</v>
      </c>
      <c r="K409">
        <v>-0.308713</v>
      </c>
      <c r="L409">
        <v>1090</v>
      </c>
      <c r="M409">
        <v>-9.562764</v>
      </c>
      <c r="N409">
        <v>1090</v>
      </c>
      <c r="O409">
        <v>-1.287</v>
      </c>
      <c r="P409">
        <v>1090</v>
      </c>
      <c r="Q409">
        <v>-29.460266</v>
      </c>
    </row>
    <row r="410" spans="1:17" ht="12.75">
      <c r="A410">
        <v>1120</v>
      </c>
      <c r="B410">
        <v>-9.712878</v>
      </c>
      <c r="C410">
        <v>1120</v>
      </c>
      <c r="D410">
        <v>15.75601</v>
      </c>
      <c r="F410">
        <v>1120</v>
      </c>
      <c r="G410">
        <v>-0.739785</v>
      </c>
      <c r="H410">
        <v>1120</v>
      </c>
      <c r="I410">
        <v>-15.585956</v>
      </c>
      <c r="J410">
        <v>1120</v>
      </c>
      <c r="K410">
        <v>-0.468812</v>
      </c>
      <c r="L410">
        <v>1120</v>
      </c>
      <c r="M410">
        <v>-10.826797</v>
      </c>
      <c r="N410">
        <v>1120</v>
      </c>
      <c r="O410">
        <v>-1.782616</v>
      </c>
      <c r="P410">
        <v>1120</v>
      </c>
      <c r="Q410">
        <v>-31.190874</v>
      </c>
    </row>
    <row r="411" spans="1:17" ht="12.75">
      <c r="A411">
        <v>1150</v>
      </c>
      <c r="B411">
        <v>-9.574384</v>
      </c>
      <c r="C411">
        <v>1150</v>
      </c>
      <c r="D411">
        <v>17.178354</v>
      </c>
      <c r="F411">
        <v>1150</v>
      </c>
      <c r="G411">
        <v>-0.936645</v>
      </c>
      <c r="H411">
        <v>1150</v>
      </c>
      <c r="I411">
        <v>-16.469166</v>
      </c>
      <c r="J411">
        <v>1150</v>
      </c>
      <c r="K411">
        <v>-0.677915</v>
      </c>
      <c r="L411">
        <v>1150</v>
      </c>
      <c r="M411">
        <v>-11.673716</v>
      </c>
      <c r="N411">
        <v>1150</v>
      </c>
      <c r="O411">
        <v>-2.35766</v>
      </c>
      <c r="P411">
        <v>1150</v>
      </c>
      <c r="Q411">
        <v>-32.117535</v>
      </c>
    </row>
    <row r="412" spans="1:17" ht="12.75">
      <c r="A412">
        <v>1180</v>
      </c>
      <c r="B412">
        <v>-9.223964</v>
      </c>
      <c r="C412">
        <v>1180</v>
      </c>
      <c r="D412">
        <v>18.594086</v>
      </c>
      <c r="F412">
        <v>1180</v>
      </c>
      <c r="G412">
        <v>-1.070743</v>
      </c>
      <c r="H412">
        <v>1180</v>
      </c>
      <c r="I412">
        <v>-16.966413</v>
      </c>
      <c r="J412">
        <v>1180</v>
      </c>
      <c r="K412">
        <v>-0.790377</v>
      </c>
      <c r="L412">
        <v>1180</v>
      </c>
      <c r="M412">
        <v>-12.048665</v>
      </c>
      <c r="N412">
        <v>1180</v>
      </c>
      <c r="O412">
        <v>-2.955345</v>
      </c>
      <c r="P412">
        <v>1180</v>
      </c>
      <c r="Q412">
        <v>-32.065544</v>
      </c>
    </row>
    <row r="413" spans="1:17" ht="12.75">
      <c r="A413">
        <v>1210</v>
      </c>
      <c r="B413">
        <v>-8.926617</v>
      </c>
      <c r="C413">
        <v>1210</v>
      </c>
      <c r="D413">
        <v>18.882105</v>
      </c>
      <c r="F413">
        <v>1210</v>
      </c>
      <c r="G413">
        <v>-1.279067</v>
      </c>
      <c r="H413">
        <v>1210</v>
      </c>
      <c r="I413">
        <v>-17.312069</v>
      </c>
      <c r="J413">
        <v>1210</v>
      </c>
      <c r="K413">
        <v>-0.981175</v>
      </c>
      <c r="L413">
        <v>1210</v>
      </c>
      <c r="M413">
        <v>-12.536689</v>
      </c>
      <c r="N413">
        <v>1210</v>
      </c>
      <c r="O413">
        <v>-3.511543</v>
      </c>
      <c r="P413">
        <v>1210</v>
      </c>
      <c r="Q413">
        <v>-30.975861</v>
      </c>
    </row>
    <row r="414" spans="1:17" ht="12.75">
      <c r="A414">
        <v>1250</v>
      </c>
      <c r="B414">
        <v>-8.727562</v>
      </c>
      <c r="C414">
        <v>1250</v>
      </c>
      <c r="D414">
        <v>18.673758</v>
      </c>
      <c r="F414">
        <v>1250</v>
      </c>
      <c r="G414">
        <v>-1.5496</v>
      </c>
      <c r="H414">
        <v>1250</v>
      </c>
      <c r="I414">
        <v>-17.380245</v>
      </c>
      <c r="J414">
        <v>1250</v>
      </c>
      <c r="K414">
        <v>-1.283418</v>
      </c>
      <c r="L414">
        <v>1250</v>
      </c>
      <c r="M414">
        <v>-12.927069</v>
      </c>
      <c r="N414">
        <v>1250</v>
      </c>
      <c r="O414">
        <v>-3.941202</v>
      </c>
      <c r="P414">
        <v>1250</v>
      </c>
      <c r="Q414">
        <v>-28.175238</v>
      </c>
    </row>
    <row r="415" spans="1:17" ht="12.75">
      <c r="A415">
        <v>1300</v>
      </c>
      <c r="B415">
        <v>-8.455197</v>
      </c>
      <c r="C415">
        <v>1300</v>
      </c>
      <c r="D415">
        <v>18.205488</v>
      </c>
      <c r="F415">
        <v>1300</v>
      </c>
      <c r="G415">
        <v>-1.676324</v>
      </c>
      <c r="H415">
        <v>1300</v>
      </c>
      <c r="I415">
        <v>-16.375996</v>
      </c>
      <c r="J415">
        <v>1300</v>
      </c>
      <c r="K415">
        <v>-1.442919</v>
      </c>
      <c r="L415">
        <v>1300</v>
      </c>
      <c r="M415">
        <v>-11.762889</v>
      </c>
      <c r="N415">
        <v>1300</v>
      </c>
      <c r="O415">
        <v>-4.145818</v>
      </c>
      <c r="P415">
        <v>1300</v>
      </c>
      <c r="Q415">
        <v>-23.49424</v>
      </c>
    </row>
    <row r="416" spans="1:17" ht="12.75">
      <c r="A416">
        <v>1330</v>
      </c>
      <c r="B416">
        <v>-8.344503</v>
      </c>
      <c r="C416">
        <v>1330</v>
      </c>
      <c r="D416">
        <v>17.26841</v>
      </c>
      <c r="F416">
        <v>1330</v>
      </c>
      <c r="G416">
        <v>-1.788196</v>
      </c>
      <c r="H416">
        <v>1330</v>
      </c>
      <c r="I416">
        <v>-15.968791</v>
      </c>
      <c r="J416">
        <v>1330</v>
      </c>
      <c r="K416">
        <v>-1.558073</v>
      </c>
      <c r="L416">
        <v>1330</v>
      </c>
      <c r="M416">
        <v>-11.271442</v>
      </c>
      <c r="N416">
        <v>1330</v>
      </c>
      <c r="O416">
        <v>-4.073236</v>
      </c>
      <c r="P416">
        <v>1330</v>
      </c>
      <c r="Q416">
        <v>-20.835506</v>
      </c>
    </row>
    <row r="417" spans="1:17" ht="12.75">
      <c r="A417">
        <v>1370</v>
      </c>
      <c r="B417">
        <v>-8.291104</v>
      </c>
      <c r="C417">
        <v>1370</v>
      </c>
      <c r="D417">
        <v>17.475761</v>
      </c>
      <c r="F417">
        <v>1370</v>
      </c>
      <c r="G417">
        <v>-1.881176</v>
      </c>
      <c r="H417">
        <v>1370</v>
      </c>
      <c r="I417">
        <v>-14.72694</v>
      </c>
      <c r="J417">
        <v>1370</v>
      </c>
      <c r="K417">
        <v>-1.65242</v>
      </c>
      <c r="L417">
        <v>1370</v>
      </c>
      <c r="M417">
        <v>-9.954938</v>
      </c>
      <c r="N417">
        <v>1370</v>
      </c>
      <c r="O417">
        <v>-3.805751</v>
      </c>
      <c r="P417">
        <v>1370</v>
      </c>
      <c r="Q417">
        <v>-18.702372</v>
      </c>
    </row>
    <row r="418" spans="1:17" ht="12.75">
      <c r="A418">
        <v>1400</v>
      </c>
      <c r="B418">
        <v>-8.056727</v>
      </c>
      <c r="C418">
        <v>1400</v>
      </c>
      <c r="D418">
        <v>17.573042</v>
      </c>
      <c r="F418">
        <v>1400</v>
      </c>
      <c r="G418">
        <v>-1.776869</v>
      </c>
      <c r="H418">
        <v>1400</v>
      </c>
      <c r="I418">
        <v>-14.023589</v>
      </c>
      <c r="J418">
        <v>1400</v>
      </c>
      <c r="K418">
        <v>-1.531259</v>
      </c>
      <c r="L418">
        <v>1400</v>
      </c>
      <c r="M418">
        <v>-9.157666</v>
      </c>
      <c r="N418">
        <v>1400</v>
      </c>
      <c r="O418">
        <v>-3.541157</v>
      </c>
      <c r="P418">
        <v>1400</v>
      </c>
      <c r="Q418">
        <v>-18.466864</v>
      </c>
    </row>
    <row r="419" spans="1:17" ht="12.75">
      <c r="A419">
        <v>1450</v>
      </c>
      <c r="B419">
        <v>-7.938652</v>
      </c>
      <c r="C419">
        <v>1450</v>
      </c>
      <c r="D419">
        <v>16.69137</v>
      </c>
      <c r="F419">
        <v>1450</v>
      </c>
      <c r="G419">
        <v>-1.713438</v>
      </c>
      <c r="H419">
        <v>1450</v>
      </c>
      <c r="I419">
        <v>-13.718034</v>
      </c>
      <c r="J419">
        <v>1450</v>
      </c>
      <c r="K419">
        <v>-1.459746</v>
      </c>
      <c r="L419">
        <v>1450</v>
      </c>
      <c r="M419">
        <v>-8.996046</v>
      </c>
      <c r="N419">
        <v>1450</v>
      </c>
      <c r="O419">
        <v>-3.445262</v>
      </c>
      <c r="P419">
        <v>1450</v>
      </c>
      <c r="Q419">
        <v>-19.427576</v>
      </c>
    </row>
    <row r="420" spans="1:17" ht="12.75">
      <c r="A420">
        <v>1500</v>
      </c>
      <c r="B420">
        <v>-7.782804</v>
      </c>
      <c r="C420">
        <v>1500</v>
      </c>
      <c r="D420">
        <v>16.930546</v>
      </c>
      <c r="F420">
        <v>1500</v>
      </c>
      <c r="G420">
        <v>-1.618507</v>
      </c>
      <c r="H420">
        <v>1500</v>
      </c>
      <c r="I420">
        <v>-12.904211</v>
      </c>
      <c r="J420">
        <v>1500</v>
      </c>
      <c r="K420">
        <v>-1.381375</v>
      </c>
      <c r="L420">
        <v>1500</v>
      </c>
      <c r="M420">
        <v>-8.229338</v>
      </c>
      <c r="N420">
        <v>1500</v>
      </c>
      <c r="O420">
        <v>-3.552218</v>
      </c>
      <c r="P420">
        <v>1500</v>
      </c>
      <c r="Q420">
        <v>-20.395372</v>
      </c>
    </row>
    <row r="421" spans="1:17" ht="12.75">
      <c r="A421">
        <v>1550</v>
      </c>
      <c r="B421">
        <v>-7.611244</v>
      </c>
      <c r="C421">
        <v>1550</v>
      </c>
      <c r="D421">
        <v>15.529272</v>
      </c>
      <c r="F421">
        <v>1550</v>
      </c>
      <c r="G421">
        <v>-1.471279</v>
      </c>
      <c r="H421">
        <v>1550</v>
      </c>
      <c r="I421">
        <v>-13.747717</v>
      </c>
      <c r="J421">
        <v>1550</v>
      </c>
      <c r="K421">
        <v>-1.233189</v>
      </c>
      <c r="L421">
        <v>1550</v>
      </c>
      <c r="M421">
        <v>-9.129406</v>
      </c>
      <c r="N421">
        <v>1550</v>
      </c>
      <c r="O421">
        <v>-3.766767</v>
      </c>
      <c r="P421">
        <v>1550</v>
      </c>
      <c r="Q421">
        <v>-19.841217</v>
      </c>
    </row>
    <row r="422" spans="1:17" ht="12.75">
      <c r="A422">
        <v>1600</v>
      </c>
      <c r="B422">
        <v>-7.652367</v>
      </c>
      <c r="C422">
        <v>1600</v>
      </c>
      <c r="D422">
        <v>15.940258</v>
      </c>
      <c r="F422">
        <v>1600</v>
      </c>
      <c r="G422">
        <v>-1.498913</v>
      </c>
      <c r="H422">
        <v>1600</v>
      </c>
      <c r="I422">
        <v>-13.77619</v>
      </c>
      <c r="J422">
        <v>1600</v>
      </c>
      <c r="K422">
        <v>-1.280569</v>
      </c>
      <c r="L422">
        <v>1600</v>
      </c>
      <c r="M422">
        <v>-9.285034</v>
      </c>
      <c r="N422">
        <v>1600</v>
      </c>
      <c r="O422">
        <v>-3.920054</v>
      </c>
      <c r="P422">
        <v>1600</v>
      </c>
      <c r="Q422">
        <v>-17.819117</v>
      </c>
    </row>
    <row r="423" spans="1:17" ht="12.75">
      <c r="A423">
        <v>1650</v>
      </c>
      <c r="B423">
        <v>-7.467884</v>
      </c>
      <c r="C423">
        <v>1650</v>
      </c>
      <c r="D423">
        <v>16.289843</v>
      </c>
      <c r="F423">
        <v>1650</v>
      </c>
      <c r="G423">
        <v>-1.387745</v>
      </c>
      <c r="H423">
        <v>1650</v>
      </c>
      <c r="I423">
        <v>-13.584476</v>
      </c>
      <c r="J423">
        <v>1650</v>
      </c>
      <c r="K423">
        <v>-1.195612</v>
      </c>
      <c r="L423">
        <v>1650</v>
      </c>
      <c r="M423">
        <v>-9.074492</v>
      </c>
      <c r="N423">
        <v>1650</v>
      </c>
      <c r="O423">
        <v>-3.85301</v>
      </c>
      <c r="P423">
        <v>1650</v>
      </c>
      <c r="Q423">
        <v>-15.50878</v>
      </c>
    </row>
    <row r="424" spans="1:17" ht="12.75">
      <c r="A424">
        <v>1700</v>
      </c>
      <c r="B424">
        <v>-7.209936</v>
      </c>
      <c r="C424">
        <v>1700</v>
      </c>
      <c r="D424">
        <v>15.674509</v>
      </c>
      <c r="F424">
        <v>1700</v>
      </c>
      <c r="G424">
        <v>-1.17436</v>
      </c>
      <c r="H424">
        <v>1700</v>
      </c>
      <c r="I424">
        <v>-14.45539</v>
      </c>
      <c r="J424">
        <v>1700</v>
      </c>
      <c r="K424">
        <v>-1.002722</v>
      </c>
      <c r="L424">
        <v>1700</v>
      </c>
      <c r="M424">
        <v>-10.0738</v>
      </c>
      <c r="N424">
        <v>1700</v>
      </c>
      <c r="O424">
        <v>-3.50827</v>
      </c>
      <c r="P424">
        <v>1700</v>
      </c>
      <c r="Q424">
        <v>-14.687381</v>
      </c>
    </row>
    <row r="425" spans="1:17" ht="12.75">
      <c r="A425">
        <v>1750</v>
      </c>
      <c r="B425">
        <v>-6.939176</v>
      </c>
      <c r="C425">
        <v>1750</v>
      </c>
      <c r="D425">
        <v>14.629261</v>
      </c>
      <c r="F425">
        <v>1750</v>
      </c>
      <c r="G425">
        <v>-0.971524</v>
      </c>
      <c r="H425">
        <v>1750</v>
      </c>
      <c r="I425">
        <v>-15.999812</v>
      </c>
      <c r="J425">
        <v>1750</v>
      </c>
      <c r="K425">
        <v>-0.837106</v>
      </c>
      <c r="L425">
        <v>1750</v>
      </c>
      <c r="M425">
        <v>-11.568737</v>
      </c>
      <c r="N425">
        <v>1750</v>
      </c>
      <c r="O425">
        <v>-3.021688</v>
      </c>
      <c r="P425">
        <v>1750</v>
      </c>
      <c r="Q425">
        <v>-16.88452</v>
      </c>
    </row>
    <row r="426" spans="1:17" ht="12.75">
      <c r="A426">
        <v>1800</v>
      </c>
      <c r="B426">
        <v>-6.754522</v>
      </c>
      <c r="C426">
        <v>1800</v>
      </c>
      <c r="D426">
        <v>12.806916</v>
      </c>
      <c r="F426">
        <v>1800</v>
      </c>
      <c r="G426">
        <v>-0.898744</v>
      </c>
      <c r="H426">
        <v>1800</v>
      </c>
      <c r="I426">
        <v>-18.020855</v>
      </c>
      <c r="J426">
        <v>1800</v>
      </c>
      <c r="K426">
        <v>-0.787133</v>
      </c>
      <c r="L426">
        <v>1800</v>
      </c>
      <c r="M426">
        <v>-13.918143</v>
      </c>
      <c r="N426">
        <v>1800</v>
      </c>
      <c r="O426">
        <v>-2.808233</v>
      </c>
      <c r="P426">
        <v>1800</v>
      </c>
      <c r="Q426">
        <v>-21.216211</v>
      </c>
    </row>
    <row r="427" spans="1:17" ht="12.75">
      <c r="A427">
        <v>1850</v>
      </c>
      <c r="B427">
        <v>-6.723985</v>
      </c>
      <c r="C427">
        <v>1850</v>
      </c>
      <c r="D427">
        <v>12.473399</v>
      </c>
      <c r="F427">
        <v>1850</v>
      </c>
      <c r="G427">
        <v>-0.963137</v>
      </c>
      <c r="H427">
        <v>1850</v>
      </c>
      <c r="I427">
        <v>-18.900803</v>
      </c>
      <c r="J427">
        <v>1850</v>
      </c>
      <c r="K427">
        <v>-0.960633</v>
      </c>
      <c r="L427">
        <v>1850</v>
      </c>
      <c r="M427">
        <v>-14.54693</v>
      </c>
      <c r="N427">
        <v>1850</v>
      </c>
      <c r="O427">
        <v>-3.213464</v>
      </c>
      <c r="P427">
        <v>1850</v>
      </c>
      <c r="Q427">
        <v>-22.952496</v>
      </c>
    </row>
    <row r="428" spans="1:17" ht="12.75">
      <c r="A428">
        <v>1900</v>
      </c>
      <c r="B428">
        <v>-6.597778</v>
      </c>
      <c r="C428">
        <v>1900</v>
      </c>
      <c r="D428">
        <v>11.09691</v>
      </c>
      <c r="F428">
        <v>1900</v>
      </c>
      <c r="G428">
        <v>-0.964124</v>
      </c>
      <c r="H428">
        <v>1900</v>
      </c>
      <c r="I428">
        <v>-20.57645</v>
      </c>
      <c r="J428">
        <v>1900</v>
      </c>
      <c r="K428">
        <v>-1.026308</v>
      </c>
      <c r="L428">
        <v>1900</v>
      </c>
      <c r="M428">
        <v>-15.679534</v>
      </c>
      <c r="N428">
        <v>1900</v>
      </c>
      <c r="O428">
        <v>-3.738475</v>
      </c>
      <c r="P428">
        <v>1900</v>
      </c>
      <c r="Q428">
        <v>-20.935255</v>
      </c>
    </row>
    <row r="429" spans="1:17" ht="12.75">
      <c r="A429">
        <v>1950</v>
      </c>
      <c r="B429">
        <v>-6.526222</v>
      </c>
      <c r="C429">
        <v>1950</v>
      </c>
      <c r="D429">
        <v>10.382214</v>
      </c>
      <c r="F429">
        <v>1950</v>
      </c>
      <c r="G429">
        <v>-1.012795</v>
      </c>
      <c r="H429">
        <v>1950</v>
      </c>
      <c r="I429">
        <v>-21.730938</v>
      </c>
      <c r="J429">
        <v>1950</v>
      </c>
      <c r="K429">
        <v>-1.086389</v>
      </c>
      <c r="L429">
        <v>1950</v>
      </c>
      <c r="M429">
        <v>-16.610258</v>
      </c>
      <c r="N429">
        <v>1950</v>
      </c>
      <c r="O429">
        <v>-3.771669</v>
      </c>
      <c r="P429">
        <v>1950</v>
      </c>
      <c r="Q429">
        <v>-18.768503</v>
      </c>
    </row>
    <row r="430" spans="1:17" ht="12.75">
      <c r="A430">
        <v>2000</v>
      </c>
      <c r="B430">
        <v>-6.457694</v>
      </c>
      <c r="C430">
        <v>2000</v>
      </c>
      <c r="D430">
        <v>8.939645</v>
      </c>
      <c r="F430">
        <v>2000</v>
      </c>
      <c r="G430">
        <v>-1.100099</v>
      </c>
      <c r="H430">
        <v>2000</v>
      </c>
      <c r="I430">
        <v>-23.426292</v>
      </c>
      <c r="J430">
        <v>2000</v>
      </c>
      <c r="K430">
        <v>-1.198703</v>
      </c>
      <c r="L430">
        <v>2000</v>
      </c>
      <c r="M430">
        <v>-18.136168</v>
      </c>
      <c r="N430">
        <v>2000</v>
      </c>
      <c r="O430">
        <v>-3.461045</v>
      </c>
      <c r="P430">
        <v>2000</v>
      </c>
      <c r="Q430">
        <v>-18.575375</v>
      </c>
    </row>
    <row r="431" spans="1:17" ht="12.75">
      <c r="A431">
        <v>2060</v>
      </c>
      <c r="B431">
        <v>-6.418911</v>
      </c>
      <c r="C431">
        <v>2060</v>
      </c>
      <c r="D431">
        <v>8.761467</v>
      </c>
      <c r="F431">
        <v>2060</v>
      </c>
      <c r="G431">
        <v>-1.220489</v>
      </c>
      <c r="H431">
        <v>2060</v>
      </c>
      <c r="I431">
        <v>-23.966228</v>
      </c>
      <c r="J431">
        <v>2060</v>
      </c>
      <c r="K431">
        <v>-1.34878</v>
      </c>
      <c r="L431">
        <v>2060</v>
      </c>
      <c r="M431">
        <v>-18.284769</v>
      </c>
      <c r="N431">
        <v>2060</v>
      </c>
      <c r="O431">
        <v>-3.22403</v>
      </c>
      <c r="P431">
        <v>2060</v>
      </c>
      <c r="Q431">
        <v>-21.148148</v>
      </c>
    </row>
    <row r="432" spans="1:17" ht="12.75">
      <c r="A432">
        <v>2120</v>
      </c>
      <c r="B432">
        <v>-6.26262</v>
      </c>
      <c r="C432">
        <v>2120</v>
      </c>
      <c r="D432">
        <v>6.734195</v>
      </c>
      <c r="F432">
        <v>2120</v>
      </c>
      <c r="G432">
        <v>-1.231301</v>
      </c>
      <c r="H432">
        <v>2120</v>
      </c>
      <c r="I432">
        <v>-26.200943</v>
      </c>
      <c r="J432">
        <v>2120</v>
      </c>
      <c r="K432">
        <v>-1.360774</v>
      </c>
      <c r="L432">
        <v>2120</v>
      </c>
      <c r="M432">
        <v>-20.267418</v>
      </c>
      <c r="N432">
        <v>2120</v>
      </c>
      <c r="O432">
        <v>-3.440389</v>
      </c>
      <c r="P432">
        <v>2120</v>
      </c>
      <c r="Q432">
        <v>-24.597481</v>
      </c>
    </row>
    <row r="433" spans="1:17" ht="12.75">
      <c r="A433">
        <v>2180</v>
      </c>
      <c r="B433">
        <v>-6.393114</v>
      </c>
      <c r="C433">
        <v>2180</v>
      </c>
      <c r="D433">
        <v>5.35525</v>
      </c>
      <c r="F433">
        <v>2180</v>
      </c>
      <c r="G433">
        <v>-1.533735</v>
      </c>
      <c r="H433">
        <v>2180</v>
      </c>
      <c r="I433">
        <v>-27.767258</v>
      </c>
      <c r="J433">
        <v>2180</v>
      </c>
      <c r="K433">
        <v>-1.677163</v>
      </c>
      <c r="L433">
        <v>2180</v>
      </c>
      <c r="M433">
        <v>-21.857714</v>
      </c>
      <c r="N433">
        <v>2180</v>
      </c>
      <c r="O433">
        <v>-4.084333</v>
      </c>
      <c r="P433">
        <v>2180</v>
      </c>
      <c r="Q433">
        <v>-24.985205</v>
      </c>
    </row>
    <row r="434" spans="1:17" ht="12.75">
      <c r="A434">
        <v>2240</v>
      </c>
      <c r="B434">
        <v>-6.365736</v>
      </c>
      <c r="C434">
        <v>2240</v>
      </c>
      <c r="D434">
        <v>5.68772</v>
      </c>
      <c r="F434">
        <v>2240</v>
      </c>
      <c r="G434">
        <v>-1.689556</v>
      </c>
      <c r="H434">
        <v>2240</v>
      </c>
      <c r="I434">
        <v>-27.700565</v>
      </c>
      <c r="J434">
        <v>2240</v>
      </c>
      <c r="K434">
        <v>-1.89901</v>
      </c>
      <c r="L434">
        <v>2240</v>
      </c>
      <c r="M434">
        <v>-21.530519</v>
      </c>
      <c r="N434">
        <v>2240</v>
      </c>
      <c r="O434">
        <v>-4.488386</v>
      </c>
      <c r="P434">
        <v>2240</v>
      </c>
      <c r="Q434">
        <v>-21.799341</v>
      </c>
    </row>
    <row r="435" spans="1:17" ht="12.75">
      <c r="A435">
        <v>2300</v>
      </c>
      <c r="B435">
        <v>-6.188015</v>
      </c>
      <c r="C435">
        <v>2300</v>
      </c>
      <c r="D435">
        <v>4.050505</v>
      </c>
      <c r="F435">
        <v>2300</v>
      </c>
      <c r="G435">
        <v>-1.742446</v>
      </c>
      <c r="H435">
        <v>2300</v>
      </c>
      <c r="I435">
        <v>-29.486408</v>
      </c>
      <c r="J435">
        <v>2300</v>
      </c>
      <c r="K435">
        <v>-1.964822</v>
      </c>
      <c r="L435">
        <v>2300</v>
      </c>
      <c r="M435">
        <v>-22.842834</v>
      </c>
      <c r="N435">
        <v>2300</v>
      </c>
      <c r="O435">
        <v>-4.325236</v>
      </c>
      <c r="P435">
        <v>2300</v>
      </c>
      <c r="Q435">
        <v>-19.13294</v>
      </c>
    </row>
    <row r="436" spans="1:17" ht="12.75">
      <c r="A436">
        <v>2370</v>
      </c>
      <c r="B436">
        <v>-6.341274</v>
      </c>
      <c r="C436">
        <v>2370</v>
      </c>
      <c r="D436">
        <v>1.478803</v>
      </c>
      <c r="F436">
        <v>2370</v>
      </c>
      <c r="G436">
        <v>-2.109053</v>
      </c>
      <c r="H436">
        <v>2370</v>
      </c>
      <c r="I436">
        <v>-31.812826</v>
      </c>
      <c r="J436">
        <v>2370</v>
      </c>
      <c r="K436">
        <v>-2.339304</v>
      </c>
      <c r="L436">
        <v>2370</v>
      </c>
      <c r="M436">
        <v>-25.079018</v>
      </c>
      <c r="N436">
        <v>2370</v>
      </c>
      <c r="O436">
        <v>-4.044254</v>
      </c>
      <c r="P436">
        <v>2370</v>
      </c>
      <c r="Q436">
        <v>-19.218224</v>
      </c>
    </row>
    <row r="437" spans="1:17" ht="12.75">
      <c r="A437">
        <v>2440</v>
      </c>
      <c r="B437">
        <v>-6.485094</v>
      </c>
      <c r="C437">
        <v>2440</v>
      </c>
      <c r="D437">
        <v>0.98218</v>
      </c>
      <c r="F437">
        <v>2440</v>
      </c>
      <c r="G437">
        <v>-2.476253</v>
      </c>
      <c r="H437">
        <v>2440</v>
      </c>
      <c r="I437">
        <v>-31.932989</v>
      </c>
      <c r="J437">
        <v>2440</v>
      </c>
      <c r="K437">
        <v>-2.754857</v>
      </c>
      <c r="L437">
        <v>2440</v>
      </c>
      <c r="M437">
        <v>-24.878822</v>
      </c>
      <c r="N437">
        <v>2440</v>
      </c>
      <c r="O437">
        <v>-4.019779</v>
      </c>
      <c r="P437">
        <v>2440</v>
      </c>
      <c r="Q437">
        <v>-21.090567</v>
      </c>
    </row>
    <row r="438" spans="1:17" ht="12.75">
      <c r="A438">
        <v>2500</v>
      </c>
      <c r="B438">
        <v>-6.658416</v>
      </c>
      <c r="C438">
        <v>2500</v>
      </c>
      <c r="D438">
        <v>-0.115329</v>
      </c>
      <c r="F438">
        <v>2500</v>
      </c>
      <c r="G438">
        <v>-2.846196</v>
      </c>
      <c r="H438">
        <v>2500</v>
      </c>
      <c r="I438">
        <v>-32.599003</v>
      </c>
      <c r="J438">
        <v>2500</v>
      </c>
      <c r="K438">
        <v>-3.137285</v>
      </c>
      <c r="L438">
        <v>2500</v>
      </c>
      <c r="M438">
        <v>-25.319284</v>
      </c>
      <c r="N438">
        <v>2500</v>
      </c>
      <c r="O438">
        <v>-4.433111</v>
      </c>
      <c r="P438">
        <v>2500</v>
      </c>
      <c r="Q438">
        <v>-22.826092</v>
      </c>
    </row>
    <row r="439" spans="1:17" ht="12.75">
      <c r="A439">
        <v>2570</v>
      </c>
      <c r="B439">
        <v>-6.864839</v>
      </c>
      <c r="C439">
        <v>2570</v>
      </c>
      <c r="D439">
        <v>-0.458408</v>
      </c>
      <c r="F439">
        <v>2570</v>
      </c>
      <c r="G439">
        <v>-3.216105</v>
      </c>
      <c r="H439">
        <v>2570</v>
      </c>
      <c r="I439">
        <v>-32.132317</v>
      </c>
      <c r="J439">
        <v>2570</v>
      </c>
      <c r="K439">
        <v>-3.543143</v>
      </c>
      <c r="L439">
        <v>2570</v>
      </c>
      <c r="M439">
        <v>-24.734573</v>
      </c>
      <c r="N439">
        <v>2570</v>
      </c>
      <c r="O439">
        <v>-5.159177</v>
      </c>
      <c r="P439">
        <v>2570</v>
      </c>
      <c r="Q439">
        <v>-21.111462</v>
      </c>
    </row>
    <row r="440" spans="1:17" ht="12.75">
      <c r="A440">
        <v>2650</v>
      </c>
      <c r="B440">
        <v>-6.998507</v>
      </c>
      <c r="C440">
        <v>2650</v>
      </c>
      <c r="D440">
        <v>0.071547</v>
      </c>
      <c r="F440">
        <v>2650</v>
      </c>
      <c r="G440">
        <v>-3.497412</v>
      </c>
      <c r="H440">
        <v>2650</v>
      </c>
      <c r="I440">
        <v>-30.852467</v>
      </c>
      <c r="J440">
        <v>2650</v>
      </c>
      <c r="K440">
        <v>-3.892201</v>
      </c>
      <c r="L440">
        <v>2650</v>
      </c>
      <c r="M440">
        <v>-23.23139</v>
      </c>
      <c r="N440">
        <v>2650</v>
      </c>
      <c r="O440">
        <v>-4.505907</v>
      </c>
      <c r="P440">
        <v>2650</v>
      </c>
      <c r="Q440">
        <v>-11.796426</v>
      </c>
    </row>
    <row r="441" spans="1:17" ht="12.75">
      <c r="A441">
        <v>2720</v>
      </c>
      <c r="B441">
        <v>-7.03754</v>
      </c>
      <c r="C441">
        <v>2720</v>
      </c>
      <c r="D441">
        <v>0.480456</v>
      </c>
      <c r="F441">
        <v>2720</v>
      </c>
      <c r="G441">
        <v>-3.634279</v>
      </c>
      <c r="H441">
        <v>2720</v>
      </c>
      <c r="I441">
        <v>-29.75754</v>
      </c>
      <c r="J441">
        <v>2720</v>
      </c>
      <c r="K441">
        <v>-4.061156</v>
      </c>
      <c r="L441">
        <v>2720</v>
      </c>
      <c r="M441">
        <v>-21.649357</v>
      </c>
      <c r="N441">
        <v>2720</v>
      </c>
      <c r="O441">
        <v>-3.558735</v>
      </c>
      <c r="P441">
        <v>2720</v>
      </c>
      <c r="Q441">
        <v>-14.145938</v>
      </c>
    </row>
    <row r="442" spans="1:17" ht="12.75">
      <c r="A442">
        <v>2800</v>
      </c>
      <c r="B442">
        <v>-7.119505</v>
      </c>
      <c r="C442">
        <v>2800</v>
      </c>
      <c r="D442">
        <v>0.371606</v>
      </c>
      <c r="F442">
        <v>2800</v>
      </c>
      <c r="G442">
        <v>-3.767784</v>
      </c>
      <c r="H442">
        <v>2800</v>
      </c>
      <c r="I442">
        <v>-29.161547</v>
      </c>
      <c r="J442">
        <v>2800</v>
      </c>
      <c r="K442">
        <v>-4.234274</v>
      </c>
      <c r="L442">
        <v>2800</v>
      </c>
      <c r="M442">
        <v>-20.812918</v>
      </c>
      <c r="N442">
        <v>2800</v>
      </c>
      <c r="O442">
        <v>-4.341663</v>
      </c>
      <c r="P442">
        <v>2800</v>
      </c>
      <c r="Q442">
        <v>-20.790831</v>
      </c>
    </row>
    <row r="443" spans="1:17" ht="12.75">
      <c r="A443">
        <v>2900</v>
      </c>
      <c r="B443">
        <v>-7.183362</v>
      </c>
      <c r="C443">
        <v>2900</v>
      </c>
      <c r="D443">
        <v>1.169087</v>
      </c>
      <c r="F443">
        <v>2900</v>
      </c>
      <c r="G443">
        <v>-3.876375</v>
      </c>
      <c r="H443">
        <v>2900</v>
      </c>
      <c r="I443">
        <v>-28.012291</v>
      </c>
      <c r="J443">
        <v>2900</v>
      </c>
      <c r="K443">
        <v>-4.4273</v>
      </c>
      <c r="L443">
        <v>2900</v>
      </c>
      <c r="M443">
        <v>-19.274364</v>
      </c>
      <c r="N443">
        <v>2900</v>
      </c>
      <c r="O443">
        <v>-4.410215</v>
      </c>
      <c r="P443">
        <v>2900</v>
      </c>
      <c r="Q443">
        <v>-11.777006</v>
      </c>
    </row>
    <row r="444" spans="1:17" ht="12.75">
      <c r="A444">
        <v>3000</v>
      </c>
      <c r="B444">
        <v>-7.152935</v>
      </c>
      <c r="C444">
        <v>3000</v>
      </c>
      <c r="D444">
        <v>1.896091</v>
      </c>
      <c r="F444">
        <v>3000</v>
      </c>
      <c r="G444">
        <v>-3.929634</v>
      </c>
      <c r="H444">
        <v>3000</v>
      </c>
      <c r="I444">
        <v>-27.120718</v>
      </c>
      <c r="J444">
        <v>3000</v>
      </c>
      <c r="K444">
        <v>-4.552017</v>
      </c>
      <c r="L444">
        <v>3000</v>
      </c>
      <c r="M444">
        <v>-17.863514</v>
      </c>
      <c r="N444">
        <v>3000</v>
      </c>
      <c r="O444">
        <v>-3.107824</v>
      </c>
      <c r="P444">
        <v>3000</v>
      </c>
      <c r="Q444">
        <v>-11.381702</v>
      </c>
    </row>
    <row r="445" spans="1:17" ht="12.75">
      <c r="A445">
        <v>3070</v>
      </c>
      <c r="B445">
        <v>-7.116204</v>
      </c>
      <c r="C445">
        <v>3070</v>
      </c>
      <c r="D445">
        <v>2.082356</v>
      </c>
      <c r="F445">
        <v>3070</v>
      </c>
      <c r="G445">
        <v>-3.977689</v>
      </c>
      <c r="H445">
        <v>3070</v>
      </c>
      <c r="I445">
        <v>-26.865566</v>
      </c>
      <c r="J445">
        <v>3070</v>
      </c>
      <c r="K445">
        <v>-4.692878</v>
      </c>
      <c r="L445">
        <v>3070</v>
      </c>
      <c r="M445">
        <v>-16.979115</v>
      </c>
      <c r="N445">
        <v>3070</v>
      </c>
      <c r="O445">
        <v>-2.436248</v>
      </c>
      <c r="P445">
        <v>3070</v>
      </c>
      <c r="Q445">
        <v>-17.716019</v>
      </c>
    </row>
    <row r="446" spans="1:17" ht="12.75">
      <c r="A446">
        <v>3150</v>
      </c>
      <c r="B446">
        <v>-7.092027</v>
      </c>
      <c r="C446">
        <v>3150</v>
      </c>
      <c r="D446">
        <v>2.854406</v>
      </c>
      <c r="F446">
        <v>3150</v>
      </c>
      <c r="G446">
        <v>-4.049504</v>
      </c>
      <c r="H446">
        <v>3150</v>
      </c>
      <c r="I446">
        <v>-26.207624</v>
      </c>
      <c r="J446">
        <v>3150</v>
      </c>
      <c r="K446">
        <v>-4.826632</v>
      </c>
      <c r="L446">
        <v>3150</v>
      </c>
      <c r="M446">
        <v>-15.428139</v>
      </c>
      <c r="N446">
        <v>3150</v>
      </c>
      <c r="O446">
        <v>-2.952868</v>
      </c>
      <c r="P446">
        <v>3150</v>
      </c>
      <c r="Q446">
        <v>-23.539999</v>
      </c>
    </row>
    <row r="447" spans="1:17" ht="12.75">
      <c r="A447">
        <v>3250</v>
      </c>
      <c r="B447">
        <v>-6.895784</v>
      </c>
      <c r="C447">
        <v>3250</v>
      </c>
      <c r="D447">
        <v>4.515149</v>
      </c>
      <c r="F447">
        <v>3250</v>
      </c>
      <c r="G447">
        <v>-3.959087</v>
      </c>
      <c r="H447">
        <v>3250</v>
      </c>
      <c r="I447">
        <v>-24.389217</v>
      </c>
      <c r="J447">
        <v>3250</v>
      </c>
      <c r="K447">
        <v>-4.743944</v>
      </c>
      <c r="L447">
        <v>3250</v>
      </c>
      <c r="M447">
        <v>-12.724397</v>
      </c>
      <c r="N447">
        <v>3250</v>
      </c>
      <c r="O447">
        <v>-3.313436</v>
      </c>
      <c r="P447">
        <v>3250</v>
      </c>
      <c r="Q447">
        <v>-21.132154</v>
      </c>
    </row>
    <row r="448" spans="1:17" ht="12.75">
      <c r="A448">
        <v>3350</v>
      </c>
      <c r="B448">
        <v>-6.240258</v>
      </c>
      <c r="C448">
        <v>3350</v>
      </c>
      <c r="D448">
        <v>3.747136</v>
      </c>
      <c r="F448">
        <v>3350</v>
      </c>
      <c r="G448">
        <v>-3.430433</v>
      </c>
      <c r="H448">
        <v>3350</v>
      </c>
      <c r="I448">
        <v>-25.075481</v>
      </c>
      <c r="J448">
        <v>3350</v>
      </c>
      <c r="K448">
        <v>-4.189367</v>
      </c>
      <c r="L448">
        <v>3350</v>
      </c>
      <c r="M448">
        <v>-12.818934</v>
      </c>
      <c r="N448">
        <v>3350</v>
      </c>
      <c r="O448">
        <v>-2.055466</v>
      </c>
      <c r="P448">
        <v>3350</v>
      </c>
      <c r="Q448">
        <v>-20.582577</v>
      </c>
    </row>
    <row r="449" spans="1:17" ht="12.75">
      <c r="A449">
        <v>3450</v>
      </c>
      <c r="B449">
        <v>-6.67568</v>
      </c>
      <c r="C449">
        <v>3450</v>
      </c>
      <c r="D449">
        <v>-4.488214</v>
      </c>
      <c r="F449">
        <v>3450</v>
      </c>
      <c r="G449">
        <v>-3.893158</v>
      </c>
      <c r="H449">
        <v>3450</v>
      </c>
      <c r="I449">
        <v>-33.345078</v>
      </c>
      <c r="J449">
        <v>3450</v>
      </c>
      <c r="K449">
        <v>-4.777498</v>
      </c>
      <c r="L449">
        <v>3450</v>
      </c>
      <c r="M449">
        <v>-21.437162</v>
      </c>
      <c r="N449">
        <v>3450</v>
      </c>
      <c r="O449">
        <v>-2.52089</v>
      </c>
      <c r="P449">
        <v>3450</v>
      </c>
      <c r="Q449">
        <v>-43.253845</v>
      </c>
    </row>
    <row r="450" spans="1:17" ht="12.75">
      <c r="A450">
        <v>3550</v>
      </c>
      <c r="B450">
        <v>-7.469942</v>
      </c>
      <c r="C450">
        <v>3550</v>
      </c>
      <c r="D450">
        <v>2.393421</v>
      </c>
      <c r="F450">
        <v>3550</v>
      </c>
      <c r="G450">
        <v>-4.823283</v>
      </c>
      <c r="H450">
        <v>3550</v>
      </c>
      <c r="I450">
        <v>-27.260096</v>
      </c>
      <c r="J450">
        <v>3550</v>
      </c>
      <c r="K450">
        <v>-5.948644</v>
      </c>
      <c r="L450">
        <v>3550</v>
      </c>
      <c r="M450">
        <v>-13.777327</v>
      </c>
      <c r="N450">
        <v>3550</v>
      </c>
      <c r="O450">
        <v>-5.126519</v>
      </c>
      <c r="P450">
        <v>3550</v>
      </c>
      <c r="Q450">
        <v>-27.400146</v>
      </c>
    </row>
    <row r="451" spans="1:17" ht="12.75">
      <c r="A451">
        <v>3650</v>
      </c>
      <c r="B451">
        <v>-6.95959</v>
      </c>
      <c r="C451">
        <v>3650</v>
      </c>
      <c r="D451">
        <v>5.198155</v>
      </c>
      <c r="F451">
        <v>3650</v>
      </c>
      <c r="G451">
        <v>-4.565438</v>
      </c>
      <c r="H451">
        <v>3650</v>
      </c>
      <c r="I451">
        <v>-24.836327</v>
      </c>
      <c r="J451">
        <v>3650</v>
      </c>
      <c r="K451">
        <v>-5.760666</v>
      </c>
      <c r="L451">
        <v>3650</v>
      </c>
      <c r="M451">
        <v>-9.409862</v>
      </c>
      <c r="N451">
        <v>3650</v>
      </c>
      <c r="O451">
        <v>-3.557603</v>
      </c>
      <c r="P451">
        <v>3650</v>
      </c>
      <c r="Q451">
        <v>-27.62887</v>
      </c>
    </row>
    <row r="452" spans="1:17" ht="12.75">
      <c r="A452">
        <v>3750</v>
      </c>
      <c r="B452">
        <v>-6.452066</v>
      </c>
      <c r="C452">
        <v>3750</v>
      </c>
      <c r="D452">
        <v>5.831634</v>
      </c>
      <c r="F452">
        <v>3750</v>
      </c>
      <c r="G452">
        <v>-4.320569</v>
      </c>
      <c r="H452">
        <v>3750</v>
      </c>
      <c r="I452">
        <v>-24.339109</v>
      </c>
      <c r="J452">
        <v>3750</v>
      </c>
      <c r="K452">
        <v>-5.55928</v>
      </c>
      <c r="L452">
        <v>3750</v>
      </c>
      <c r="M452">
        <v>-6.839822</v>
      </c>
      <c r="N452">
        <v>3750</v>
      </c>
      <c r="O452">
        <v>-4.713684</v>
      </c>
      <c r="P452">
        <v>3750</v>
      </c>
      <c r="Q452">
        <v>-37.735371</v>
      </c>
    </row>
    <row r="453" spans="1:17" ht="12.75">
      <c r="A453">
        <v>3870</v>
      </c>
      <c r="B453">
        <v>-5.986692</v>
      </c>
      <c r="C453">
        <v>3870</v>
      </c>
      <c r="D453">
        <v>4.109176</v>
      </c>
      <c r="F453">
        <v>3870</v>
      </c>
      <c r="G453">
        <v>-4.125986</v>
      </c>
      <c r="H453">
        <v>3870</v>
      </c>
      <c r="I453">
        <v>-25.440683</v>
      </c>
      <c r="J453">
        <v>3870</v>
      </c>
      <c r="K453">
        <v>-5.225564</v>
      </c>
      <c r="L453">
        <v>3870</v>
      </c>
      <c r="M453">
        <v>-5.267208</v>
      </c>
      <c r="N453">
        <v>3870</v>
      </c>
      <c r="O453">
        <v>-5.681227</v>
      </c>
      <c r="P453">
        <v>3870</v>
      </c>
      <c r="Q453">
        <v>-26.625883</v>
      </c>
    </row>
    <row r="454" spans="1:17" ht="12.75">
      <c r="A454">
        <v>4000</v>
      </c>
      <c r="B454">
        <v>-5.860015</v>
      </c>
      <c r="C454">
        <v>4000</v>
      </c>
      <c r="D454">
        <v>1.45155</v>
      </c>
      <c r="F454">
        <v>4000</v>
      </c>
      <c r="G454">
        <v>-4.219333</v>
      </c>
      <c r="H454">
        <v>4000</v>
      </c>
      <c r="I454">
        <v>-27.233778</v>
      </c>
      <c r="J454">
        <v>4000</v>
      </c>
      <c r="K454">
        <v>-5.107133</v>
      </c>
      <c r="L454">
        <v>4000</v>
      </c>
      <c r="M454">
        <v>-5.201196</v>
      </c>
      <c r="N454">
        <v>4000</v>
      </c>
      <c r="O454">
        <v>-4.722624</v>
      </c>
      <c r="P454">
        <v>4000</v>
      </c>
      <c r="Q454">
        <v>-26.37071</v>
      </c>
    </row>
    <row r="455" spans="1:17" ht="12.75">
      <c r="A455">
        <v>4120</v>
      </c>
      <c r="B455">
        <v>-6.000017</v>
      </c>
      <c r="C455">
        <v>4120</v>
      </c>
      <c r="D455">
        <v>0.398757</v>
      </c>
      <c r="F455">
        <v>4120</v>
      </c>
      <c r="G455">
        <v>-4.49154</v>
      </c>
      <c r="H455">
        <v>4120</v>
      </c>
      <c r="I455">
        <v>-27.248753</v>
      </c>
      <c r="J455">
        <v>4120</v>
      </c>
      <c r="K455">
        <v>-5.146973</v>
      </c>
      <c r="L455">
        <v>4120</v>
      </c>
      <c r="M455">
        <v>-4.285762</v>
      </c>
      <c r="N455">
        <v>4120</v>
      </c>
      <c r="O455">
        <v>-5.42798</v>
      </c>
      <c r="P455">
        <v>4120</v>
      </c>
      <c r="Q455">
        <v>-31.10615</v>
      </c>
    </row>
    <row r="456" spans="1:17" ht="12.75">
      <c r="A456">
        <v>4250</v>
      </c>
      <c r="B456">
        <v>-6.030091</v>
      </c>
      <c r="C456">
        <v>4250</v>
      </c>
      <c r="D456">
        <v>1.141181</v>
      </c>
      <c r="F456">
        <v>4250</v>
      </c>
      <c r="G456">
        <v>-4.571843</v>
      </c>
      <c r="H456">
        <v>4250</v>
      </c>
      <c r="I456">
        <v>-26.629175</v>
      </c>
      <c r="J456">
        <v>4250</v>
      </c>
      <c r="K456">
        <v>-5.013162</v>
      </c>
      <c r="L456">
        <v>4250</v>
      </c>
      <c r="M456">
        <v>-2.997909</v>
      </c>
      <c r="N456">
        <v>4250</v>
      </c>
      <c r="O456">
        <v>-5.861596</v>
      </c>
      <c r="P456">
        <v>4250</v>
      </c>
      <c r="Q456">
        <v>-15.719787</v>
      </c>
    </row>
    <row r="457" spans="1:17" ht="12.75">
      <c r="A457">
        <v>4370</v>
      </c>
      <c r="B457">
        <v>-5.837273</v>
      </c>
      <c r="C457">
        <v>4370</v>
      </c>
      <c r="D457">
        <v>0.931214</v>
      </c>
      <c r="F457">
        <v>4370</v>
      </c>
      <c r="G457">
        <v>-4.523299</v>
      </c>
      <c r="H457">
        <v>4370</v>
      </c>
      <c r="I457">
        <v>-27.535849</v>
      </c>
      <c r="J457">
        <v>4370</v>
      </c>
      <c r="K457">
        <v>-4.746047</v>
      </c>
      <c r="L457">
        <v>4370</v>
      </c>
      <c r="M457">
        <v>-3.387804</v>
      </c>
      <c r="N457">
        <v>4370</v>
      </c>
      <c r="O457">
        <v>-4.307265</v>
      </c>
      <c r="P457">
        <v>4370</v>
      </c>
      <c r="Q457">
        <v>-26.402302</v>
      </c>
    </row>
    <row r="458" spans="1:17" ht="12.75">
      <c r="A458">
        <v>4500</v>
      </c>
      <c r="B458">
        <v>-5.820947</v>
      </c>
      <c r="C458">
        <v>4500</v>
      </c>
      <c r="D458">
        <v>0.568801</v>
      </c>
      <c r="F458">
        <v>4500</v>
      </c>
      <c r="G458">
        <v>-4.81576</v>
      </c>
      <c r="H458">
        <v>4500</v>
      </c>
      <c r="I458">
        <v>-28.738707</v>
      </c>
      <c r="J458">
        <v>4500</v>
      </c>
      <c r="K458">
        <v>-4.835997</v>
      </c>
      <c r="L458">
        <v>4500</v>
      </c>
      <c r="M458">
        <v>-4.691727</v>
      </c>
      <c r="N458">
        <v>4500</v>
      </c>
      <c r="O458">
        <v>-5.417592</v>
      </c>
      <c r="P458">
        <v>4500</v>
      </c>
      <c r="Q458">
        <v>-20.216227</v>
      </c>
    </row>
    <row r="459" spans="1:17" ht="12.75">
      <c r="A459">
        <v>4620</v>
      </c>
      <c r="B459">
        <v>-5.661938</v>
      </c>
      <c r="C459">
        <v>4620</v>
      </c>
      <c r="D459">
        <v>0.783429</v>
      </c>
      <c r="F459">
        <v>4620</v>
      </c>
      <c r="G459">
        <v>-5.155609</v>
      </c>
      <c r="H459">
        <v>4620</v>
      </c>
      <c r="I459">
        <v>-28.036947</v>
      </c>
      <c r="J459">
        <v>4620</v>
      </c>
      <c r="K459">
        <v>-4.959402</v>
      </c>
      <c r="L459">
        <v>4620</v>
      </c>
      <c r="M459">
        <v>-4.129688</v>
      </c>
      <c r="N459">
        <v>4620</v>
      </c>
      <c r="O459">
        <v>-4.502896</v>
      </c>
      <c r="P459">
        <v>4620</v>
      </c>
      <c r="Q459">
        <v>-21.09491</v>
      </c>
    </row>
    <row r="460" spans="1:17" ht="12.75">
      <c r="A460">
        <v>4750</v>
      </c>
      <c r="B460">
        <v>-5.398529</v>
      </c>
      <c r="C460">
        <v>4750</v>
      </c>
      <c r="D460">
        <v>1.521919</v>
      </c>
      <c r="F460">
        <v>4750</v>
      </c>
      <c r="G460">
        <v>-5.336097</v>
      </c>
      <c r="H460">
        <v>4750</v>
      </c>
      <c r="I460">
        <v>-25.203518</v>
      </c>
      <c r="J460">
        <v>4750</v>
      </c>
      <c r="K460">
        <v>-4.941261</v>
      </c>
      <c r="L460">
        <v>4750</v>
      </c>
      <c r="M460">
        <v>-2.805987</v>
      </c>
      <c r="N460">
        <v>4750</v>
      </c>
      <c r="O460">
        <v>-4.685994</v>
      </c>
      <c r="P460">
        <v>4750</v>
      </c>
      <c r="Q460">
        <v>-24.604156</v>
      </c>
    </row>
    <row r="461" spans="1:17" ht="12.75">
      <c r="A461">
        <v>4870</v>
      </c>
      <c r="B461">
        <v>-5.039274</v>
      </c>
      <c r="C461">
        <v>4870</v>
      </c>
      <c r="D461">
        <v>-0.306704</v>
      </c>
      <c r="F461">
        <v>4870</v>
      </c>
      <c r="G461">
        <v>-5.24475</v>
      </c>
      <c r="H461">
        <v>4870</v>
      </c>
      <c r="I461">
        <v>-25.385014</v>
      </c>
      <c r="J461">
        <v>4870</v>
      </c>
      <c r="K461">
        <v>-4.952874</v>
      </c>
      <c r="L461">
        <v>4870</v>
      </c>
      <c r="M461">
        <v>-4.908937</v>
      </c>
      <c r="N461">
        <v>4870</v>
      </c>
      <c r="O461">
        <v>-4.659874</v>
      </c>
      <c r="P461">
        <v>4870</v>
      </c>
      <c r="Q461">
        <v>-19.333096</v>
      </c>
    </row>
    <row r="462" spans="1:17" ht="12.75">
      <c r="A462">
        <v>5000</v>
      </c>
      <c r="B462">
        <v>-4.918217</v>
      </c>
      <c r="C462">
        <v>5000</v>
      </c>
      <c r="D462">
        <v>-1.188404</v>
      </c>
      <c r="F462">
        <v>5000</v>
      </c>
      <c r="G462">
        <v>-5.446692</v>
      </c>
      <c r="H462">
        <v>5000</v>
      </c>
      <c r="I462">
        <v>-24.658972</v>
      </c>
      <c r="J462">
        <v>5000</v>
      </c>
      <c r="K462">
        <v>-5.532842</v>
      </c>
      <c r="L462">
        <v>5000</v>
      </c>
      <c r="M462">
        <v>-4.283938</v>
      </c>
      <c r="N462">
        <v>5000</v>
      </c>
      <c r="O462">
        <v>-3.791902</v>
      </c>
      <c r="P462">
        <v>5000</v>
      </c>
      <c r="Q462">
        <v>-21.749926</v>
      </c>
    </row>
    <row r="463" spans="1:17" ht="12.75">
      <c r="A463">
        <v>5150</v>
      </c>
      <c r="B463">
        <v>-4.506548</v>
      </c>
      <c r="C463">
        <v>5150</v>
      </c>
      <c r="D463">
        <v>-1.727873</v>
      </c>
      <c r="F463">
        <v>5150</v>
      </c>
      <c r="G463">
        <v>-5.318075</v>
      </c>
      <c r="H463">
        <v>5150</v>
      </c>
      <c r="I463">
        <v>-22.236677</v>
      </c>
      <c r="J463">
        <v>5150</v>
      </c>
      <c r="K463">
        <v>-5.553069</v>
      </c>
      <c r="L463">
        <v>5150</v>
      </c>
      <c r="M463">
        <v>0.228391</v>
      </c>
      <c r="N463">
        <v>5150</v>
      </c>
      <c r="O463">
        <v>-3.737582</v>
      </c>
      <c r="P463">
        <v>5150</v>
      </c>
      <c r="Q463">
        <v>-24.285282</v>
      </c>
    </row>
    <row r="464" spans="1:17" ht="12.75">
      <c r="A464">
        <v>5300</v>
      </c>
      <c r="B464">
        <v>-4.278416</v>
      </c>
      <c r="C464">
        <v>5300</v>
      </c>
      <c r="D464">
        <v>-5.094057</v>
      </c>
      <c r="F464">
        <v>5300</v>
      </c>
      <c r="G464">
        <v>-5.181009</v>
      </c>
      <c r="H464">
        <v>5300</v>
      </c>
      <c r="I464">
        <v>-21.84469</v>
      </c>
      <c r="J464">
        <v>5300</v>
      </c>
      <c r="K464">
        <v>-5.252768</v>
      </c>
      <c r="L464">
        <v>5300</v>
      </c>
      <c r="M464">
        <v>2.477542</v>
      </c>
      <c r="N464">
        <v>5300</v>
      </c>
      <c r="O464">
        <v>-3.031079</v>
      </c>
      <c r="P464">
        <v>5300</v>
      </c>
      <c r="Q464">
        <v>-27.593578</v>
      </c>
    </row>
    <row r="465" spans="1:17" ht="12.75">
      <c r="A465">
        <v>5450</v>
      </c>
      <c r="B465">
        <v>-4.373445</v>
      </c>
      <c r="C465">
        <v>5450</v>
      </c>
      <c r="D465">
        <v>-7.560904</v>
      </c>
      <c r="F465">
        <v>5450</v>
      </c>
      <c r="G465">
        <v>-4.993157</v>
      </c>
      <c r="H465">
        <v>5450</v>
      </c>
      <c r="I465">
        <v>-21.380884000000002</v>
      </c>
      <c r="J465">
        <v>5450</v>
      </c>
      <c r="K465">
        <v>-5.029442</v>
      </c>
      <c r="L465">
        <v>5450</v>
      </c>
      <c r="M465">
        <v>1.703757</v>
      </c>
      <c r="N465">
        <v>5450</v>
      </c>
      <c r="O465">
        <v>-3.539794</v>
      </c>
      <c r="P465">
        <v>5450</v>
      </c>
      <c r="Q465">
        <v>-37.557266</v>
      </c>
    </row>
    <row r="466" spans="1:17" ht="12.75">
      <c r="A466">
        <v>5600</v>
      </c>
      <c r="B466">
        <v>-4.501434</v>
      </c>
      <c r="C466">
        <v>5600</v>
      </c>
      <c r="D466">
        <v>-8.575933</v>
      </c>
      <c r="F466">
        <v>5600</v>
      </c>
      <c r="G466">
        <v>-4.901514</v>
      </c>
      <c r="H466">
        <v>5600</v>
      </c>
      <c r="I466">
        <v>-22.683846</v>
      </c>
      <c r="J466">
        <v>5600</v>
      </c>
      <c r="K466">
        <v>-5.328689</v>
      </c>
      <c r="L466">
        <v>5600</v>
      </c>
      <c r="M466">
        <v>0.277384</v>
      </c>
      <c r="N466">
        <v>5600</v>
      </c>
      <c r="O466">
        <v>-4.481357</v>
      </c>
      <c r="P466">
        <v>5600</v>
      </c>
      <c r="Q466">
        <v>-39.096428</v>
      </c>
    </row>
    <row r="467" spans="1:17" ht="12.75">
      <c r="A467">
        <v>5800</v>
      </c>
      <c r="B467">
        <v>-4.304185</v>
      </c>
      <c r="C467">
        <v>5800</v>
      </c>
      <c r="D467">
        <v>-7.356279</v>
      </c>
      <c r="F467">
        <v>5800</v>
      </c>
      <c r="G467">
        <v>-4.890472</v>
      </c>
      <c r="H467">
        <v>5800</v>
      </c>
      <c r="I467">
        <v>-22.657003</v>
      </c>
      <c r="J467">
        <v>5800</v>
      </c>
      <c r="K467">
        <v>-5.528056</v>
      </c>
      <c r="L467">
        <v>5800</v>
      </c>
      <c r="M467">
        <v>4.803916</v>
      </c>
      <c r="N467">
        <v>5800</v>
      </c>
      <c r="O467">
        <v>-5.46561</v>
      </c>
      <c r="P467">
        <v>5800</v>
      </c>
      <c r="Q467">
        <v>-42.235336</v>
      </c>
    </row>
    <row r="468" spans="1:17" ht="12.75">
      <c r="A468">
        <v>6000</v>
      </c>
      <c r="B468">
        <v>-3.732602</v>
      </c>
      <c r="C468">
        <v>6000</v>
      </c>
      <c r="D468">
        <v>-9.224067</v>
      </c>
      <c r="F468">
        <v>6000</v>
      </c>
      <c r="G468">
        <v>-4.757345</v>
      </c>
      <c r="H468">
        <v>6000</v>
      </c>
      <c r="I468">
        <v>-23.48361</v>
      </c>
      <c r="J468">
        <v>6000</v>
      </c>
      <c r="K468">
        <v>-5.096216</v>
      </c>
      <c r="L468">
        <v>6000</v>
      </c>
      <c r="M468">
        <v>7.21516</v>
      </c>
      <c r="N468">
        <v>6000</v>
      </c>
      <c r="O468">
        <v>-6.214972</v>
      </c>
      <c r="P468">
        <v>6000</v>
      </c>
      <c r="Q468">
        <v>-33.874828</v>
      </c>
    </row>
    <row r="469" spans="1:17" ht="12.75">
      <c r="A469">
        <v>6150</v>
      </c>
      <c r="B469">
        <v>-3.470322</v>
      </c>
      <c r="C469">
        <v>6150</v>
      </c>
      <c r="D469">
        <v>-13.123722</v>
      </c>
      <c r="F469">
        <v>6150</v>
      </c>
      <c r="G469">
        <v>-4.826298</v>
      </c>
      <c r="H469">
        <v>6150</v>
      </c>
      <c r="I469">
        <v>-24.932924</v>
      </c>
      <c r="J469">
        <v>6150</v>
      </c>
      <c r="K469">
        <v>-4.910989</v>
      </c>
      <c r="L469">
        <v>6150</v>
      </c>
      <c r="M469">
        <v>5.719517</v>
      </c>
      <c r="N469">
        <v>6150</v>
      </c>
      <c r="O469">
        <v>-6.481871</v>
      </c>
      <c r="P469">
        <v>6150</v>
      </c>
      <c r="Q469">
        <v>-33.885635</v>
      </c>
    </row>
    <row r="470" spans="1:17" ht="12.75">
      <c r="A470">
        <v>6300</v>
      </c>
      <c r="B470">
        <v>-3.305957</v>
      </c>
      <c r="C470">
        <v>6300</v>
      </c>
      <c r="D470">
        <v>-12.911431</v>
      </c>
      <c r="F470">
        <v>6300</v>
      </c>
      <c r="G470">
        <v>-4.81222</v>
      </c>
      <c r="H470">
        <v>6300</v>
      </c>
      <c r="I470">
        <v>-22.929281</v>
      </c>
      <c r="J470">
        <v>6300</v>
      </c>
      <c r="K470">
        <v>-4.949861</v>
      </c>
      <c r="L470">
        <v>6300</v>
      </c>
      <c r="M470">
        <v>8.582069</v>
      </c>
      <c r="N470">
        <v>6300</v>
      </c>
      <c r="O470">
        <v>-6.309419</v>
      </c>
      <c r="P470">
        <v>6300</v>
      </c>
      <c r="Q470">
        <v>-26.408297</v>
      </c>
    </row>
    <row r="471" spans="1:17" ht="12.75">
      <c r="A471">
        <v>6500</v>
      </c>
      <c r="B471">
        <v>-2.762837</v>
      </c>
      <c r="C471">
        <v>6500</v>
      </c>
      <c r="D471">
        <v>-18.317156</v>
      </c>
      <c r="F471">
        <v>6500</v>
      </c>
      <c r="G471">
        <v>-4.574426</v>
      </c>
      <c r="H471">
        <v>6500</v>
      </c>
      <c r="I471">
        <v>-26.757788</v>
      </c>
      <c r="J471">
        <v>6500</v>
      </c>
      <c r="K471">
        <v>-4.563751</v>
      </c>
      <c r="L471">
        <v>6500</v>
      </c>
      <c r="M471">
        <v>7.705719</v>
      </c>
      <c r="N471">
        <v>6500</v>
      </c>
      <c r="O471">
        <v>-6.253013</v>
      </c>
      <c r="P471">
        <v>6500</v>
      </c>
      <c r="Q471">
        <v>-26.387949</v>
      </c>
    </row>
    <row r="472" spans="1:17" ht="12.75">
      <c r="A472">
        <v>6700</v>
      </c>
      <c r="B472">
        <v>-2.836377</v>
      </c>
      <c r="C472">
        <v>6700</v>
      </c>
      <c r="D472">
        <v>-24.134865</v>
      </c>
      <c r="F472">
        <v>6700</v>
      </c>
      <c r="G472">
        <v>-5.023839</v>
      </c>
      <c r="H472">
        <v>6700</v>
      </c>
      <c r="I472">
        <v>-27.963655</v>
      </c>
      <c r="J472">
        <v>6700</v>
      </c>
      <c r="K472">
        <v>-4.771245</v>
      </c>
      <c r="L472">
        <v>6700</v>
      </c>
      <c r="M472">
        <v>7.160844</v>
      </c>
      <c r="N472">
        <v>6700</v>
      </c>
      <c r="O472">
        <v>-5.558213</v>
      </c>
      <c r="P472">
        <v>6700</v>
      </c>
      <c r="Q472">
        <v>-24.090324</v>
      </c>
    </row>
    <row r="473" spans="1:17" ht="12.75">
      <c r="A473">
        <v>6900</v>
      </c>
      <c r="B473">
        <v>-3.084469</v>
      </c>
      <c r="C473">
        <v>6900</v>
      </c>
      <c r="D473">
        <v>-28.64983</v>
      </c>
      <c r="F473">
        <v>6900</v>
      </c>
      <c r="G473">
        <v>-5.335682</v>
      </c>
      <c r="H473">
        <v>6900</v>
      </c>
      <c r="I473">
        <v>-27.550659</v>
      </c>
      <c r="J473">
        <v>6900</v>
      </c>
      <c r="K473">
        <v>-5.071221</v>
      </c>
      <c r="L473">
        <v>6900</v>
      </c>
      <c r="M473">
        <v>10.154113</v>
      </c>
      <c r="N473">
        <v>6900</v>
      </c>
      <c r="O473">
        <v>-5.176277</v>
      </c>
      <c r="P473">
        <v>6900</v>
      </c>
      <c r="Q473">
        <v>-24.392853</v>
      </c>
    </row>
    <row r="474" spans="1:17" ht="12.75">
      <c r="A474">
        <v>7100</v>
      </c>
      <c r="B474">
        <v>-3.194034</v>
      </c>
      <c r="C474">
        <v>7100</v>
      </c>
      <c r="D474">
        <v>-35.704342</v>
      </c>
      <c r="F474">
        <v>7100</v>
      </c>
      <c r="G474">
        <v>-5.360298</v>
      </c>
      <c r="H474">
        <v>7100</v>
      </c>
      <c r="I474">
        <v>-30.906128</v>
      </c>
      <c r="J474">
        <v>7100</v>
      </c>
      <c r="K474">
        <v>-4.452906</v>
      </c>
      <c r="L474">
        <v>7100</v>
      </c>
      <c r="M474">
        <v>12.296603</v>
      </c>
      <c r="N474">
        <v>7100</v>
      </c>
      <c r="O474">
        <v>-4.841394</v>
      </c>
      <c r="P474">
        <v>7100</v>
      </c>
      <c r="Q474">
        <v>-29.631813</v>
      </c>
    </row>
    <row r="475" spans="1:17" ht="12.75">
      <c r="A475">
        <v>7300</v>
      </c>
      <c r="B475">
        <v>-4.183715</v>
      </c>
      <c r="C475">
        <v>7300</v>
      </c>
      <c r="D475">
        <v>-40.445866</v>
      </c>
      <c r="F475">
        <v>7300</v>
      </c>
      <c r="G475">
        <v>-6.258998</v>
      </c>
      <c r="H475">
        <v>7300</v>
      </c>
      <c r="I475">
        <v>-30.36945</v>
      </c>
      <c r="J475">
        <v>7300</v>
      </c>
      <c r="K475">
        <v>-4.314793</v>
      </c>
      <c r="L475">
        <v>7300</v>
      </c>
      <c r="M475">
        <v>10.3351</v>
      </c>
      <c r="N475">
        <v>7300</v>
      </c>
      <c r="O475">
        <v>-5.038528</v>
      </c>
      <c r="P475">
        <v>7300</v>
      </c>
      <c r="Q475">
        <v>-31.69495</v>
      </c>
    </row>
    <row r="476" spans="1:17" ht="12.75">
      <c r="A476">
        <v>7500</v>
      </c>
      <c r="B476">
        <v>-5.523184</v>
      </c>
      <c r="C476">
        <v>7500</v>
      </c>
      <c r="D476">
        <v>-42.634323</v>
      </c>
      <c r="F476">
        <v>7500</v>
      </c>
      <c r="G476">
        <v>-7.069545</v>
      </c>
      <c r="H476">
        <v>7500</v>
      </c>
      <c r="I476">
        <v>-28.354206</v>
      </c>
      <c r="J476">
        <v>7500</v>
      </c>
      <c r="K476">
        <v>-4.608975</v>
      </c>
      <c r="L476">
        <v>7500</v>
      </c>
      <c r="M476">
        <v>10.298944</v>
      </c>
      <c r="N476">
        <v>7500</v>
      </c>
      <c r="O476">
        <v>-5.694829</v>
      </c>
      <c r="P476">
        <v>7500</v>
      </c>
      <c r="Q476">
        <v>-34.474972</v>
      </c>
    </row>
    <row r="477" spans="1:17" ht="12.75">
      <c r="A477">
        <v>7750</v>
      </c>
      <c r="B477">
        <v>-6.764138</v>
      </c>
      <c r="C477">
        <v>7750</v>
      </c>
      <c r="D477">
        <v>-34.645447</v>
      </c>
      <c r="F477">
        <v>7750</v>
      </c>
      <c r="G477">
        <v>-7.842729</v>
      </c>
      <c r="H477">
        <v>7750</v>
      </c>
      <c r="I477">
        <v>-19.111507</v>
      </c>
      <c r="J477">
        <v>7750</v>
      </c>
      <c r="K477">
        <v>-4.615924</v>
      </c>
      <c r="L477">
        <v>7750</v>
      </c>
      <c r="M477">
        <v>15.607841</v>
      </c>
      <c r="N477">
        <v>7750</v>
      </c>
      <c r="O477">
        <v>-6.249378</v>
      </c>
      <c r="P477">
        <v>7750</v>
      </c>
      <c r="Q477">
        <v>-34.426529</v>
      </c>
    </row>
    <row r="478" spans="1:17" ht="12.75">
      <c r="A478">
        <v>8000</v>
      </c>
      <c r="B478">
        <v>-6.314517</v>
      </c>
      <c r="C478">
        <v>8000</v>
      </c>
      <c r="D478">
        <v>-30.675203</v>
      </c>
      <c r="F478">
        <v>8000</v>
      </c>
      <c r="G478">
        <v>-7.242846</v>
      </c>
      <c r="H478">
        <v>8000</v>
      </c>
      <c r="I478">
        <v>-11.329457</v>
      </c>
      <c r="J478">
        <v>8000</v>
      </c>
      <c r="K478">
        <v>-3.788654</v>
      </c>
      <c r="L478">
        <v>8000</v>
      </c>
      <c r="M478">
        <v>13.932463</v>
      </c>
      <c r="N478">
        <v>8000</v>
      </c>
      <c r="O478">
        <v>-6.490357</v>
      </c>
      <c r="P478">
        <v>8000</v>
      </c>
      <c r="Q478">
        <v>-29.927134</v>
      </c>
    </row>
    <row r="479" spans="1:17" ht="12.75">
      <c r="A479">
        <v>8250</v>
      </c>
      <c r="B479">
        <v>-6.635605</v>
      </c>
      <c r="C479">
        <v>8250</v>
      </c>
      <c r="D479">
        <v>-30.198183</v>
      </c>
      <c r="F479">
        <v>8250</v>
      </c>
      <c r="G479">
        <v>-6.926885</v>
      </c>
      <c r="H479">
        <v>8250</v>
      </c>
      <c r="I479">
        <v>-6.706586</v>
      </c>
      <c r="J479">
        <v>8250</v>
      </c>
      <c r="K479">
        <v>-3.960647</v>
      </c>
      <c r="L479">
        <v>8250</v>
      </c>
      <c r="M479">
        <v>13.714823</v>
      </c>
      <c r="N479">
        <v>8250</v>
      </c>
      <c r="O479">
        <v>-6.795396</v>
      </c>
      <c r="P479">
        <v>8250</v>
      </c>
      <c r="Q479">
        <v>-24.030434</v>
      </c>
    </row>
    <row r="480" spans="1:17" ht="12.75">
      <c r="A480">
        <v>8500</v>
      </c>
      <c r="B480">
        <v>-7.006998</v>
      </c>
      <c r="C480">
        <v>8500</v>
      </c>
      <c r="D480">
        <v>-20.853683</v>
      </c>
      <c r="F480">
        <v>8500</v>
      </c>
      <c r="G480">
        <v>-6.489108</v>
      </c>
      <c r="H480">
        <v>8500</v>
      </c>
      <c r="I480">
        <v>0.890362</v>
      </c>
      <c r="J480">
        <v>8500</v>
      </c>
      <c r="K480">
        <v>-4.218195</v>
      </c>
      <c r="L480">
        <v>8500</v>
      </c>
      <c r="M480">
        <v>16.399355</v>
      </c>
      <c r="N480">
        <v>8500</v>
      </c>
      <c r="O480">
        <v>-7.126113</v>
      </c>
      <c r="P480">
        <v>8500</v>
      </c>
      <c r="Q480">
        <v>-14.620219</v>
      </c>
    </row>
    <row r="481" spans="1:17" ht="12.75">
      <c r="A481">
        <v>8750</v>
      </c>
      <c r="B481">
        <v>-5.824697</v>
      </c>
      <c r="C481">
        <v>8750</v>
      </c>
      <c r="D481">
        <v>-18.127728</v>
      </c>
      <c r="F481">
        <v>8750</v>
      </c>
      <c r="G481">
        <v>-5.093131</v>
      </c>
      <c r="H481">
        <v>8750</v>
      </c>
      <c r="I481">
        <v>5.020338</v>
      </c>
      <c r="J481">
        <v>8750</v>
      </c>
      <c r="K481">
        <v>-4.011951</v>
      </c>
      <c r="L481">
        <v>8750</v>
      </c>
      <c r="M481">
        <v>21.870241</v>
      </c>
      <c r="N481">
        <v>8750</v>
      </c>
      <c r="O481">
        <v>-6.217104</v>
      </c>
      <c r="P481">
        <v>8750</v>
      </c>
      <c r="Q481">
        <v>-14.327145</v>
      </c>
    </row>
    <row r="482" spans="1:17" ht="12.75">
      <c r="A482">
        <v>9000</v>
      </c>
      <c r="B482">
        <v>-4.736534</v>
      </c>
      <c r="C482">
        <v>9000</v>
      </c>
      <c r="D482">
        <v>-21.878963</v>
      </c>
      <c r="F482">
        <v>9000</v>
      </c>
      <c r="G482">
        <v>-3.403422</v>
      </c>
      <c r="H482">
        <v>9000</v>
      </c>
      <c r="I482">
        <v>1.807471</v>
      </c>
      <c r="J482">
        <v>9000</v>
      </c>
      <c r="K482">
        <v>-3.092612</v>
      </c>
      <c r="L482">
        <v>9000</v>
      </c>
      <c r="M482">
        <v>22.136572</v>
      </c>
      <c r="N482">
        <v>9000</v>
      </c>
      <c r="O482">
        <v>-5.030593</v>
      </c>
      <c r="P482">
        <v>9000</v>
      </c>
      <c r="Q482">
        <v>-11.777041</v>
      </c>
    </row>
    <row r="483" spans="1:17" ht="12.75">
      <c r="A483">
        <v>9250</v>
      </c>
      <c r="B483">
        <v>-3.991237</v>
      </c>
      <c r="C483">
        <v>9250</v>
      </c>
      <c r="D483">
        <v>-26.335262</v>
      </c>
      <c r="F483">
        <v>9250</v>
      </c>
      <c r="G483">
        <v>-2.164529</v>
      </c>
      <c r="H483">
        <v>9250</v>
      </c>
      <c r="I483">
        <v>-4.685647</v>
      </c>
      <c r="J483">
        <v>9250</v>
      </c>
      <c r="K483">
        <v>-2.265168</v>
      </c>
      <c r="L483">
        <v>9250</v>
      </c>
      <c r="M483">
        <v>18.523859</v>
      </c>
      <c r="N483">
        <v>9250</v>
      </c>
      <c r="O483">
        <v>-3.482294</v>
      </c>
      <c r="P483">
        <v>9250</v>
      </c>
      <c r="Q483">
        <v>-11.544538</v>
      </c>
    </row>
    <row r="484" spans="1:17" ht="12.75">
      <c r="A484">
        <v>9500</v>
      </c>
      <c r="B484">
        <v>-3.591354</v>
      </c>
      <c r="C484">
        <v>9500</v>
      </c>
      <c r="D484">
        <v>-32.984596</v>
      </c>
      <c r="F484">
        <v>9500</v>
      </c>
      <c r="G484">
        <v>-1.554893</v>
      </c>
      <c r="H484">
        <v>9500</v>
      </c>
      <c r="I484">
        <v>-10.129405</v>
      </c>
      <c r="J484">
        <v>9500</v>
      </c>
      <c r="K484">
        <v>-2.011576</v>
      </c>
      <c r="L484">
        <v>9500</v>
      </c>
      <c r="M484">
        <v>13.781434</v>
      </c>
      <c r="N484">
        <v>9500</v>
      </c>
      <c r="O484">
        <v>-2.578404</v>
      </c>
      <c r="P484">
        <v>9500</v>
      </c>
      <c r="Q484">
        <v>-21.407915</v>
      </c>
    </row>
    <row r="485" spans="1:17" ht="12.75">
      <c r="A485">
        <v>9750</v>
      </c>
      <c r="B485">
        <v>-4.097687</v>
      </c>
      <c r="C485">
        <v>9750</v>
      </c>
      <c r="D485">
        <v>-37.514713</v>
      </c>
      <c r="F485">
        <v>9750</v>
      </c>
      <c r="G485">
        <v>-1.579225</v>
      </c>
      <c r="H485">
        <v>9750</v>
      </c>
      <c r="I485">
        <v>-17.700258</v>
      </c>
      <c r="J485">
        <v>9750</v>
      </c>
      <c r="K485">
        <v>-2.598994</v>
      </c>
      <c r="L485">
        <v>9750</v>
      </c>
      <c r="M485">
        <v>14.576116</v>
      </c>
      <c r="N485">
        <v>9750</v>
      </c>
      <c r="O485">
        <v>-3.300098</v>
      </c>
      <c r="P485">
        <v>9750</v>
      </c>
      <c r="Q485">
        <v>-33.544662</v>
      </c>
    </row>
    <row r="486" spans="1:17" ht="12.75">
      <c r="A486">
        <v>10000</v>
      </c>
      <c r="B486">
        <v>-4.439981</v>
      </c>
      <c r="C486">
        <v>10000</v>
      </c>
      <c r="D486">
        <v>-37.611519</v>
      </c>
      <c r="F486">
        <v>10000</v>
      </c>
      <c r="G486">
        <v>-2.270177</v>
      </c>
      <c r="H486">
        <v>10000</v>
      </c>
      <c r="I486">
        <v>-18.45298</v>
      </c>
      <c r="J486">
        <v>10000</v>
      </c>
      <c r="K486">
        <v>-2.477827</v>
      </c>
      <c r="L486">
        <v>10000</v>
      </c>
      <c r="M486">
        <v>16.381767</v>
      </c>
      <c r="N486">
        <v>10000</v>
      </c>
      <c r="O486">
        <v>-4.440219</v>
      </c>
      <c r="P486">
        <v>10000</v>
      </c>
      <c r="Q486">
        <v>-32.521999</v>
      </c>
    </row>
    <row r="487" spans="1:17" ht="12.75">
      <c r="A487">
        <v>10300</v>
      </c>
      <c r="B487">
        <v>-4.154421</v>
      </c>
      <c r="C487">
        <v>10300</v>
      </c>
      <c r="D487">
        <v>-38.9282</v>
      </c>
      <c r="F487">
        <v>10300</v>
      </c>
      <c r="G487">
        <v>-1.584282</v>
      </c>
      <c r="H487">
        <v>10300</v>
      </c>
      <c r="I487">
        <v>-15.06817</v>
      </c>
      <c r="J487">
        <v>10300</v>
      </c>
      <c r="K487">
        <v>-2.228498</v>
      </c>
      <c r="L487">
        <v>10300</v>
      </c>
      <c r="M487">
        <v>17.248976</v>
      </c>
      <c r="N487">
        <v>10300</v>
      </c>
      <c r="O487">
        <v>-4.342237</v>
      </c>
      <c r="P487">
        <v>10300</v>
      </c>
      <c r="Q487">
        <v>-24.169554</v>
      </c>
    </row>
    <row r="488" spans="1:17" ht="12.75">
      <c r="A488">
        <v>10600</v>
      </c>
      <c r="B488">
        <v>-4.253117</v>
      </c>
      <c r="C488">
        <v>10600</v>
      </c>
      <c r="D488">
        <v>-46.213253</v>
      </c>
      <c r="F488">
        <v>10600</v>
      </c>
      <c r="G488">
        <v>-1.361041</v>
      </c>
      <c r="H488">
        <v>10600</v>
      </c>
      <c r="I488">
        <v>-24.736759</v>
      </c>
      <c r="J488">
        <v>10600</v>
      </c>
      <c r="K488">
        <v>-1.985107</v>
      </c>
      <c r="L488">
        <v>10600</v>
      </c>
      <c r="M488">
        <v>17.507698</v>
      </c>
      <c r="N488">
        <v>10600</v>
      </c>
      <c r="O488">
        <v>-3.513537</v>
      </c>
      <c r="P488">
        <v>10600</v>
      </c>
      <c r="Q488">
        <v>-23.178968</v>
      </c>
    </row>
    <row r="489" spans="1:17" ht="12.75">
      <c r="A489">
        <v>10900</v>
      </c>
      <c r="B489">
        <v>-5.264529</v>
      </c>
      <c r="C489">
        <v>10900</v>
      </c>
      <c r="D489">
        <v>-46.578369</v>
      </c>
      <c r="F489">
        <v>10900</v>
      </c>
      <c r="G489">
        <v>-1.895578</v>
      </c>
      <c r="H489">
        <v>10900</v>
      </c>
      <c r="I489">
        <v>-22.094095</v>
      </c>
      <c r="J489">
        <v>10900</v>
      </c>
      <c r="K489">
        <v>-1.542166</v>
      </c>
      <c r="L489">
        <v>10900</v>
      </c>
      <c r="M489">
        <v>18.932026</v>
      </c>
      <c r="N489">
        <v>10900</v>
      </c>
      <c r="O489">
        <v>-3.432772</v>
      </c>
      <c r="P489">
        <v>10900</v>
      </c>
      <c r="Q489">
        <v>-25.300116</v>
      </c>
    </row>
    <row r="490" spans="1:17" ht="12.75">
      <c r="A490">
        <v>11200</v>
      </c>
      <c r="B490">
        <v>-5.624311</v>
      </c>
      <c r="C490">
        <v>11200</v>
      </c>
      <c r="D490">
        <v>-50.957779</v>
      </c>
      <c r="F490">
        <v>11200</v>
      </c>
      <c r="G490">
        <v>-1.920736</v>
      </c>
      <c r="H490">
        <v>11200</v>
      </c>
      <c r="I490">
        <v>-30.359686</v>
      </c>
      <c r="J490">
        <v>11200</v>
      </c>
      <c r="K490">
        <v>-1.38773</v>
      </c>
      <c r="L490">
        <v>11200</v>
      </c>
      <c r="M490">
        <v>11.304339</v>
      </c>
      <c r="N490">
        <v>11200</v>
      </c>
      <c r="O490">
        <v>-2.976247</v>
      </c>
      <c r="P490">
        <v>11200</v>
      </c>
      <c r="Q490">
        <v>-22.252974</v>
      </c>
    </row>
    <row r="491" spans="1:17" ht="12.75">
      <c r="A491">
        <v>11500</v>
      </c>
      <c r="B491">
        <v>-6.764809</v>
      </c>
      <c r="C491">
        <v>11500</v>
      </c>
      <c r="D491">
        <v>-47.156864</v>
      </c>
      <c r="F491">
        <v>11500</v>
      </c>
      <c r="G491">
        <v>-3.067909</v>
      </c>
      <c r="H491">
        <v>11500</v>
      </c>
      <c r="I491">
        <v>-24.735008</v>
      </c>
      <c r="J491">
        <v>11500</v>
      </c>
      <c r="K491">
        <v>-1.709076</v>
      </c>
      <c r="L491">
        <v>11500</v>
      </c>
      <c r="M491">
        <v>15.328139</v>
      </c>
      <c r="N491">
        <v>11500</v>
      </c>
      <c r="O491">
        <v>-2.403821</v>
      </c>
      <c r="P491">
        <v>11500</v>
      </c>
      <c r="Q491">
        <v>-22.764233</v>
      </c>
    </row>
    <row r="492" spans="1:17" ht="12.75">
      <c r="A492">
        <v>11800</v>
      </c>
      <c r="B492">
        <v>-6.158679</v>
      </c>
      <c r="C492">
        <v>11800</v>
      </c>
      <c r="D492">
        <v>-40.977982</v>
      </c>
      <c r="F492">
        <v>11800</v>
      </c>
      <c r="G492">
        <v>-1.91087</v>
      </c>
      <c r="H492">
        <v>11800</v>
      </c>
      <c r="I492">
        <v>-16.146214</v>
      </c>
      <c r="J492">
        <v>11800</v>
      </c>
      <c r="K492">
        <v>-1.203696</v>
      </c>
      <c r="L492">
        <v>11800</v>
      </c>
      <c r="M492">
        <v>15.038298</v>
      </c>
      <c r="N492">
        <v>11800</v>
      </c>
      <c r="O492">
        <v>-1.416628</v>
      </c>
      <c r="P492">
        <v>11800</v>
      </c>
      <c r="Q492">
        <v>-20.983685</v>
      </c>
    </row>
    <row r="493" spans="1:17" ht="12.75">
      <c r="A493">
        <v>12100</v>
      </c>
      <c r="B493">
        <v>-6.796648</v>
      </c>
      <c r="C493">
        <v>12100</v>
      </c>
      <c r="D493">
        <v>-45.383984</v>
      </c>
      <c r="F493">
        <v>12100</v>
      </c>
      <c r="G493">
        <v>-1.346177</v>
      </c>
      <c r="H493">
        <v>12100</v>
      </c>
      <c r="I493">
        <v>-18.396235</v>
      </c>
      <c r="J493">
        <v>12100</v>
      </c>
      <c r="K493">
        <v>-1.134582</v>
      </c>
      <c r="L493">
        <v>12100</v>
      </c>
      <c r="M493">
        <v>14.360332</v>
      </c>
      <c r="N493">
        <v>12100</v>
      </c>
      <c r="O493">
        <v>-0.721544</v>
      </c>
      <c r="P493">
        <v>12100</v>
      </c>
      <c r="Q493">
        <v>-26.30748</v>
      </c>
    </row>
    <row r="494" spans="1:17" ht="12.75">
      <c r="A494">
        <v>12500</v>
      </c>
      <c r="B494">
        <v>-6.778638</v>
      </c>
      <c r="C494">
        <v>12500</v>
      </c>
      <c r="D494">
        <v>-39.847889</v>
      </c>
      <c r="F494">
        <v>12500</v>
      </c>
      <c r="G494">
        <v>-0.54134</v>
      </c>
      <c r="H494">
        <v>12500</v>
      </c>
      <c r="I494">
        <v>-18.201864</v>
      </c>
      <c r="J494">
        <v>12500</v>
      </c>
      <c r="K494">
        <v>-2.005759</v>
      </c>
      <c r="L494">
        <v>12500</v>
      </c>
      <c r="M494">
        <v>8.699792</v>
      </c>
      <c r="N494">
        <v>12500</v>
      </c>
      <c r="O494">
        <v>0.172569</v>
      </c>
      <c r="P494">
        <v>12500</v>
      </c>
      <c r="Q494">
        <v>-28.730934</v>
      </c>
    </row>
    <row r="495" spans="1:17" ht="12.75">
      <c r="A495">
        <v>13000</v>
      </c>
      <c r="B495">
        <v>-6.775668</v>
      </c>
      <c r="C495">
        <v>13000</v>
      </c>
      <c r="D495">
        <v>-38.260422</v>
      </c>
      <c r="F495">
        <v>13000</v>
      </c>
      <c r="G495">
        <v>0.354816</v>
      </c>
      <c r="H495">
        <v>13000</v>
      </c>
      <c r="I495">
        <v>-21.874569</v>
      </c>
      <c r="J495">
        <v>13000</v>
      </c>
      <c r="K495">
        <v>-2.150536</v>
      </c>
      <c r="L495">
        <v>13000</v>
      </c>
      <c r="M495">
        <v>15.444933</v>
      </c>
      <c r="N495">
        <v>13000</v>
      </c>
      <c r="O495">
        <v>0.205571</v>
      </c>
      <c r="P495">
        <v>13000</v>
      </c>
      <c r="Q495">
        <v>-43.869144</v>
      </c>
    </row>
    <row r="496" spans="1:17" ht="12.75">
      <c r="A496">
        <v>13300</v>
      </c>
      <c r="B496">
        <v>-6.776172</v>
      </c>
      <c r="C496">
        <v>13300</v>
      </c>
      <c r="D496">
        <v>-37.481773</v>
      </c>
      <c r="F496">
        <v>13300</v>
      </c>
      <c r="G496">
        <v>0.689249</v>
      </c>
      <c r="H496">
        <v>13300</v>
      </c>
      <c r="I496">
        <v>-25.568813</v>
      </c>
      <c r="J496">
        <v>13300</v>
      </c>
      <c r="K496">
        <v>-2.315047</v>
      </c>
      <c r="L496">
        <v>13300</v>
      </c>
      <c r="M496">
        <v>21.059193</v>
      </c>
      <c r="N496">
        <v>13300</v>
      </c>
      <c r="O496">
        <v>-0.4647</v>
      </c>
      <c r="P496">
        <v>13300</v>
      </c>
      <c r="Q496">
        <v>-46.831688</v>
      </c>
    </row>
    <row r="497" spans="1:17" ht="12.75">
      <c r="A497">
        <v>13700</v>
      </c>
      <c r="B497">
        <v>-7.092124</v>
      </c>
      <c r="C497">
        <v>13700</v>
      </c>
      <c r="D497">
        <v>-33.400883</v>
      </c>
      <c r="F497">
        <v>13700</v>
      </c>
      <c r="G497">
        <v>1.00282</v>
      </c>
      <c r="H497">
        <v>13700</v>
      </c>
      <c r="I497">
        <v>-34.376789</v>
      </c>
      <c r="J497">
        <v>13700</v>
      </c>
      <c r="K497">
        <v>-2.131232</v>
      </c>
      <c r="L497">
        <v>13700</v>
      </c>
      <c r="M497">
        <v>26.049011</v>
      </c>
      <c r="N497">
        <v>13700</v>
      </c>
      <c r="O497">
        <v>-0.621732</v>
      </c>
      <c r="P497">
        <v>13700</v>
      </c>
      <c r="Q497">
        <v>-43.456139</v>
      </c>
    </row>
    <row r="498" spans="1:17" ht="12.75">
      <c r="A498">
        <v>14000</v>
      </c>
      <c r="B498">
        <v>-6.199957</v>
      </c>
      <c r="C498">
        <v>14000</v>
      </c>
      <c r="D498">
        <v>-28.041716</v>
      </c>
      <c r="F498">
        <v>14000</v>
      </c>
      <c r="G498">
        <v>0.924659</v>
      </c>
      <c r="H498">
        <v>14000</v>
      </c>
      <c r="I498">
        <v>-33.232258</v>
      </c>
      <c r="J498">
        <v>14000</v>
      </c>
      <c r="K498">
        <v>-0.179069</v>
      </c>
      <c r="L498">
        <v>14000</v>
      </c>
      <c r="M498">
        <v>34.777905</v>
      </c>
      <c r="N498">
        <v>14000</v>
      </c>
      <c r="O498">
        <v>0.814627</v>
      </c>
      <c r="P498">
        <v>14000</v>
      </c>
      <c r="Q498">
        <v>-42.830837</v>
      </c>
    </row>
    <row r="499" spans="1:17" ht="12.75">
      <c r="A499">
        <v>14500</v>
      </c>
      <c r="B499">
        <v>-6.362824</v>
      </c>
      <c r="C499">
        <v>14500</v>
      </c>
      <c r="D499">
        <v>-30.095713</v>
      </c>
      <c r="F499">
        <v>14500</v>
      </c>
      <c r="G499">
        <v>-0.52735</v>
      </c>
      <c r="H499">
        <v>14500</v>
      </c>
      <c r="I499">
        <v>-43.841869</v>
      </c>
      <c r="J499">
        <v>14500</v>
      </c>
      <c r="K499">
        <v>0.524219</v>
      </c>
      <c r="L499">
        <v>14500</v>
      </c>
      <c r="M499">
        <v>30.437281</v>
      </c>
      <c r="N499">
        <v>14500</v>
      </c>
      <c r="O499">
        <v>1.103246</v>
      </c>
      <c r="P499">
        <v>14500</v>
      </c>
      <c r="Q499">
        <v>-54.64888</v>
      </c>
    </row>
    <row r="500" spans="1:17" ht="12.75">
      <c r="A500">
        <v>15000</v>
      </c>
      <c r="B500">
        <v>-6.037758</v>
      </c>
      <c r="C500">
        <v>15000</v>
      </c>
      <c r="D500">
        <v>-23.841032</v>
      </c>
      <c r="F500">
        <v>15000</v>
      </c>
      <c r="G500">
        <v>-0.062766</v>
      </c>
      <c r="H500">
        <v>15000</v>
      </c>
      <c r="I500">
        <v>-30.773718</v>
      </c>
      <c r="J500">
        <v>15000</v>
      </c>
      <c r="K500">
        <v>0.540555</v>
      </c>
      <c r="L500">
        <v>15000</v>
      </c>
      <c r="M500">
        <v>22.07375</v>
      </c>
      <c r="N500">
        <v>15000</v>
      </c>
      <c r="O500">
        <v>0.039359</v>
      </c>
      <c r="P500">
        <v>15000</v>
      </c>
      <c r="Q500">
        <v>-62.518448</v>
      </c>
    </row>
    <row r="501" spans="1:17" ht="12.75">
      <c r="A501">
        <v>15500</v>
      </c>
      <c r="B501">
        <v>-5.715167</v>
      </c>
      <c r="C501">
        <v>15500</v>
      </c>
      <c r="D501">
        <v>-20.9258</v>
      </c>
      <c r="F501">
        <v>15500</v>
      </c>
      <c r="G501">
        <v>0.141202</v>
      </c>
      <c r="H501">
        <v>15500</v>
      </c>
      <c r="I501">
        <v>-28.881035</v>
      </c>
      <c r="J501">
        <v>15500</v>
      </c>
      <c r="K501">
        <v>0.197821</v>
      </c>
      <c r="L501">
        <v>15500</v>
      </c>
      <c r="M501">
        <v>19.233976</v>
      </c>
      <c r="N501">
        <v>15500</v>
      </c>
      <c r="O501">
        <v>-0.944949</v>
      </c>
      <c r="P501">
        <v>15500</v>
      </c>
      <c r="Q501">
        <v>-61.796425</v>
      </c>
    </row>
    <row r="502" spans="1:17" ht="12.75">
      <c r="A502">
        <v>16000</v>
      </c>
      <c r="B502">
        <v>-4.70624</v>
      </c>
      <c r="C502">
        <v>16000</v>
      </c>
      <c r="D502">
        <v>-17.283134</v>
      </c>
      <c r="F502">
        <v>16000</v>
      </c>
      <c r="G502">
        <v>1.348939</v>
      </c>
      <c r="H502">
        <v>16000</v>
      </c>
      <c r="I502">
        <v>-35.27494</v>
      </c>
      <c r="J502">
        <v>16000</v>
      </c>
      <c r="K502">
        <v>0.336716</v>
      </c>
      <c r="L502">
        <v>16000</v>
      </c>
      <c r="M502">
        <v>23.698654</v>
      </c>
      <c r="N502">
        <v>16000</v>
      </c>
      <c r="O502">
        <v>-1.143949</v>
      </c>
      <c r="P502">
        <v>16000</v>
      </c>
      <c r="Q502">
        <v>-54.812649</v>
      </c>
    </row>
    <row r="503" spans="1:17" ht="12.75">
      <c r="A503">
        <v>16500</v>
      </c>
      <c r="B503">
        <v>-4.092323</v>
      </c>
      <c r="C503">
        <v>16500</v>
      </c>
      <c r="D503">
        <v>-11.665998</v>
      </c>
      <c r="F503">
        <v>16500</v>
      </c>
      <c r="G503">
        <v>1.486952</v>
      </c>
      <c r="H503">
        <v>16500</v>
      </c>
      <c r="I503">
        <v>-37.963036</v>
      </c>
      <c r="J503">
        <v>16500</v>
      </c>
      <c r="K503">
        <v>0.499845</v>
      </c>
      <c r="L503">
        <v>16500</v>
      </c>
      <c r="M503">
        <v>21.384043</v>
      </c>
      <c r="N503">
        <v>16500</v>
      </c>
      <c r="O503">
        <v>-0.156507</v>
      </c>
      <c r="P503">
        <v>16500</v>
      </c>
      <c r="Q503">
        <v>-53.306965</v>
      </c>
    </row>
    <row r="504" spans="1:17" ht="12.75">
      <c r="A504">
        <v>17000</v>
      </c>
      <c r="B504">
        <v>-2.564866</v>
      </c>
      <c r="C504">
        <v>17000</v>
      </c>
      <c r="D504">
        <v>-10.417189</v>
      </c>
      <c r="F504">
        <v>17000</v>
      </c>
      <c r="G504">
        <v>1.481186</v>
      </c>
      <c r="H504">
        <v>17000</v>
      </c>
      <c r="I504">
        <v>-36.335461</v>
      </c>
      <c r="J504">
        <v>17000</v>
      </c>
      <c r="K504">
        <v>0.318845</v>
      </c>
      <c r="L504">
        <v>17000</v>
      </c>
      <c r="M504">
        <v>30.274967</v>
      </c>
      <c r="N504">
        <v>17000</v>
      </c>
      <c r="O504">
        <v>0.92367</v>
      </c>
      <c r="P504">
        <v>17000</v>
      </c>
      <c r="Q504">
        <v>-63.563969</v>
      </c>
    </row>
    <row r="505" spans="1:17" ht="12.75">
      <c r="A505">
        <v>17500</v>
      </c>
      <c r="B505">
        <v>-0.830393</v>
      </c>
      <c r="C505">
        <v>17500</v>
      </c>
      <c r="D505">
        <v>-17.73863</v>
      </c>
      <c r="F505">
        <v>17500</v>
      </c>
      <c r="G505">
        <v>1.825261</v>
      </c>
      <c r="H505">
        <v>17500</v>
      </c>
      <c r="I505">
        <v>-34.372078</v>
      </c>
      <c r="J505">
        <v>17500</v>
      </c>
      <c r="K505">
        <v>1.370311</v>
      </c>
      <c r="L505">
        <v>17500</v>
      </c>
      <c r="M505">
        <v>33.427788</v>
      </c>
      <c r="N505">
        <v>17500</v>
      </c>
      <c r="O505">
        <v>0.731379</v>
      </c>
      <c r="P505">
        <v>17500</v>
      </c>
      <c r="Q505">
        <v>-64.691216</v>
      </c>
    </row>
    <row r="506" spans="1:17" ht="12.75">
      <c r="A506">
        <v>18000</v>
      </c>
      <c r="B506">
        <v>0.107426</v>
      </c>
      <c r="C506">
        <v>18000</v>
      </c>
      <c r="D506">
        <v>-14.970738</v>
      </c>
      <c r="F506">
        <v>18000</v>
      </c>
      <c r="G506">
        <v>3.089301</v>
      </c>
      <c r="H506">
        <v>18000</v>
      </c>
      <c r="I506">
        <v>-31.563602</v>
      </c>
      <c r="J506">
        <v>18000</v>
      </c>
      <c r="K506">
        <v>2.98423</v>
      </c>
      <c r="L506">
        <v>18000</v>
      </c>
      <c r="M506">
        <v>31.170174</v>
      </c>
      <c r="N506">
        <v>18000</v>
      </c>
      <c r="O506">
        <v>0.35016</v>
      </c>
      <c r="P506">
        <v>18000</v>
      </c>
      <c r="Q506">
        <v>-63.090839</v>
      </c>
    </row>
    <row r="507" spans="1:17" ht="12.75">
      <c r="A507">
        <v>18500</v>
      </c>
      <c r="B507">
        <v>1.977694</v>
      </c>
      <c r="C507">
        <v>18500</v>
      </c>
      <c r="D507">
        <v>-20.396862</v>
      </c>
      <c r="F507">
        <v>18500</v>
      </c>
      <c r="G507">
        <v>5.011713</v>
      </c>
      <c r="H507">
        <v>18500</v>
      </c>
      <c r="I507">
        <v>-49.091812</v>
      </c>
      <c r="J507">
        <v>18500</v>
      </c>
      <c r="K507">
        <v>3.856998</v>
      </c>
      <c r="L507">
        <v>18500</v>
      </c>
      <c r="M507">
        <v>21.694117</v>
      </c>
      <c r="N507">
        <v>18500</v>
      </c>
      <c r="O507">
        <v>1.028032</v>
      </c>
      <c r="P507">
        <v>18500</v>
      </c>
      <c r="Q507">
        <v>-56.40551</v>
      </c>
    </row>
    <row r="508" spans="1:17" ht="12.75">
      <c r="A508">
        <v>19000</v>
      </c>
      <c r="B508">
        <v>3.80423</v>
      </c>
      <c r="C508">
        <v>19000</v>
      </c>
      <c r="D508">
        <v>-30.452545</v>
      </c>
      <c r="F508">
        <v>19000</v>
      </c>
      <c r="G508">
        <v>5.4432</v>
      </c>
      <c r="H508">
        <v>19000</v>
      </c>
      <c r="I508">
        <v>-57.302746</v>
      </c>
      <c r="J508">
        <v>19000</v>
      </c>
      <c r="K508">
        <v>4.119403</v>
      </c>
      <c r="L508">
        <v>19000</v>
      </c>
      <c r="M508">
        <v>11.402692</v>
      </c>
      <c r="N508">
        <v>19000</v>
      </c>
      <c r="O508">
        <v>3.095228</v>
      </c>
      <c r="P508">
        <v>19000</v>
      </c>
      <c r="Q508">
        <v>-66.55864</v>
      </c>
    </row>
    <row r="509" spans="1:17" ht="12.75">
      <c r="A509">
        <v>19500</v>
      </c>
      <c r="B509">
        <v>5.01274</v>
      </c>
      <c r="C509">
        <v>19500</v>
      </c>
      <c r="D509">
        <v>-39.706554</v>
      </c>
      <c r="F509">
        <v>19500</v>
      </c>
      <c r="G509">
        <v>4.885869</v>
      </c>
      <c r="H509">
        <v>19500</v>
      </c>
      <c r="I509">
        <v>-60.219654</v>
      </c>
      <c r="J509">
        <v>19500</v>
      </c>
      <c r="K509">
        <v>2.401192</v>
      </c>
      <c r="L509">
        <v>19500</v>
      </c>
      <c r="M509">
        <v>8.390388</v>
      </c>
      <c r="N509">
        <v>19500</v>
      </c>
      <c r="O509">
        <v>4.610151</v>
      </c>
      <c r="P509">
        <v>19500</v>
      </c>
      <c r="Q509">
        <v>-78.499413</v>
      </c>
    </row>
    <row r="510" spans="1:17" ht="12.75">
      <c r="A510">
        <v>20000</v>
      </c>
      <c r="B510">
        <v>7.000387</v>
      </c>
      <c r="C510">
        <v>20000</v>
      </c>
      <c r="D510">
        <v>-55.664356</v>
      </c>
      <c r="F510">
        <v>20000</v>
      </c>
      <c r="G510">
        <v>4.718688</v>
      </c>
      <c r="H510">
        <v>20000</v>
      </c>
      <c r="I510">
        <v>-67.395943</v>
      </c>
      <c r="J510">
        <v>20000</v>
      </c>
      <c r="K510">
        <v>1.076236</v>
      </c>
      <c r="L510">
        <v>20000</v>
      </c>
      <c r="M510">
        <v>12.607493</v>
      </c>
      <c r="N510">
        <v>20000</v>
      </c>
      <c r="O510">
        <v>4.700974</v>
      </c>
      <c r="P510">
        <v>20000</v>
      </c>
      <c r="Q510">
        <v>-92.281647</v>
      </c>
    </row>
    <row r="511" spans="1:17" ht="12.75">
      <c r="A511">
        <v>20600</v>
      </c>
      <c r="B511">
        <v>8.127845</v>
      </c>
      <c r="C511">
        <v>20600</v>
      </c>
      <c r="D511">
        <v>-96.043159</v>
      </c>
      <c r="F511">
        <v>20600</v>
      </c>
      <c r="G511">
        <v>6.257839</v>
      </c>
      <c r="H511">
        <v>20600</v>
      </c>
      <c r="I511">
        <v>-83.312263</v>
      </c>
      <c r="J511">
        <v>20600</v>
      </c>
      <c r="K511">
        <v>4.047848</v>
      </c>
      <c r="L511">
        <v>20600</v>
      </c>
      <c r="M511">
        <v>13.972498</v>
      </c>
      <c r="N511">
        <v>20600</v>
      </c>
      <c r="O511">
        <v>4.493578</v>
      </c>
      <c r="P511">
        <v>20600</v>
      </c>
      <c r="Q511">
        <v>-107.226509</v>
      </c>
    </row>
    <row r="512" spans="1:17" ht="12.75">
      <c r="A512">
        <v>21200</v>
      </c>
      <c r="B512">
        <v>5.699476</v>
      </c>
      <c r="C512">
        <v>21200</v>
      </c>
      <c r="D512">
        <v>-158.6707</v>
      </c>
      <c r="F512">
        <v>21200</v>
      </c>
      <c r="G512">
        <v>6.348053</v>
      </c>
      <c r="H512">
        <v>21200</v>
      </c>
      <c r="I512">
        <v>-144.264526</v>
      </c>
      <c r="J512">
        <v>21200</v>
      </c>
      <c r="K512">
        <v>5.836097</v>
      </c>
      <c r="L512">
        <v>21200</v>
      </c>
      <c r="M512">
        <v>-42.141159</v>
      </c>
      <c r="N512">
        <v>21200</v>
      </c>
      <c r="O512">
        <v>4.282239</v>
      </c>
      <c r="P512">
        <v>21200</v>
      </c>
      <c r="Q512">
        <v>-152.214722</v>
      </c>
    </row>
    <row r="513" spans="1:15" ht="12.75">
      <c r="A513">
        <v>21800</v>
      </c>
      <c r="B513">
        <v>-7.316226</v>
      </c>
      <c r="F513">
        <v>21800</v>
      </c>
      <c r="G513">
        <v>-6.108651</v>
      </c>
      <c r="J513">
        <v>21800</v>
      </c>
      <c r="K513">
        <v>-4.431109</v>
      </c>
      <c r="N513">
        <v>21800</v>
      </c>
      <c r="O513">
        <v>-5.440146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2006-10-22T21:21:24Z</dcterms:created>
  <dcterms:modified xsi:type="dcterms:W3CDTF">2006-10-23T19:02:09Z</dcterms:modified>
  <cp:category/>
  <cp:version/>
  <cp:contentType/>
  <cp:contentStatus/>
</cp:coreProperties>
</file>